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Z:\Shared\Data\Jobs\1800\1835, BORCSRJV, General File\600 Enviro Management\610 Mgmt Plans\Docs OUT\2023\"/>
    </mc:Choice>
  </mc:AlternateContent>
  <xr:revisionPtr revIDLastSave="0" documentId="13_ncr:1_{995D8EF5-DB1A-405D-891C-23715142640B}" xr6:coauthVersionLast="47" xr6:coauthVersionMax="47" xr10:uidLastSave="{00000000-0000-0000-0000-000000000000}"/>
  <bookViews>
    <workbookView xWindow="28680" yWindow="-120" windowWidth="29040" windowHeight="15840" xr2:uid="{00000000-000D-0000-FFFF-FFFF00000000}"/>
  </bookViews>
  <sheets>
    <sheet name="Rehabilitation Area Milestones" sheetId="9" r:id="rId1"/>
    <sheet name="RA1" sheetId="13" r:id="rId2"/>
    <sheet name="RA3" sheetId="12" r:id="rId3"/>
    <sheet name="RA4" sheetId="16" r:id="rId4"/>
    <sheet name="RA5" sheetId="18" r:id="rId5"/>
    <sheet name="RA6" sheetId="19" r:id="rId6"/>
    <sheet name="RA7" sheetId="20" r:id="rId7"/>
    <sheet name="RA8" sheetId="21" r:id="rId8"/>
    <sheet name="RA9" sheetId="22" r:id="rId9"/>
    <sheet name="RA10" sheetId="2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12" l="1"/>
  <c r="B14" i="18"/>
  <c r="B14" i="22"/>
  <c r="C9" i="23"/>
  <c r="C9" i="22"/>
  <c r="C9" i="21"/>
  <c r="E5" i="12"/>
  <c r="E4" i="23"/>
  <c r="D8" i="23" s="1"/>
  <c r="D17" i="23" s="1"/>
  <c r="E4" i="22"/>
  <c r="B8" i="22" s="1"/>
  <c r="B8" i="13"/>
  <c r="C9" i="20"/>
  <c r="D8" i="21"/>
  <c r="C8" i="21"/>
  <c r="B8" i="21"/>
  <c r="B13" i="21" s="1"/>
  <c r="D8" i="20"/>
  <c r="C8" i="20"/>
  <c r="B8" i="20"/>
  <c r="B13" i="20" s="1"/>
  <c r="E5" i="23"/>
  <c r="E5" i="22"/>
  <c r="E5" i="21"/>
  <c r="E5" i="20"/>
  <c r="B8" i="19"/>
  <c r="C8" i="19" s="1"/>
  <c r="C16" i="19" s="1"/>
  <c r="E5" i="19"/>
  <c r="B8" i="18"/>
  <c r="B13" i="18" s="1"/>
  <c r="E5" i="18"/>
  <c r="E5" i="16"/>
  <c r="B8" i="16"/>
  <c r="B13" i="16" s="1"/>
  <c r="B8" i="12"/>
  <c r="D8" i="12" s="1"/>
  <c r="D18" i="12" s="1"/>
  <c r="C8" i="12"/>
  <c r="C16" i="12" s="1"/>
  <c r="B13" i="12" l="1"/>
  <c r="B8" i="23"/>
  <c r="B12" i="23" s="1"/>
  <c r="C8" i="23"/>
  <c r="C16" i="23" s="1"/>
  <c r="C17" i="12"/>
  <c r="B11" i="12"/>
  <c r="B12" i="12"/>
  <c r="C15" i="12"/>
  <c r="B13" i="22"/>
  <c r="C16" i="21"/>
  <c r="D17" i="21"/>
  <c r="B12" i="20"/>
  <c r="C16" i="20"/>
  <c r="D17" i="20"/>
  <c r="B13" i="23"/>
  <c r="C15" i="23"/>
  <c r="C8" i="22"/>
  <c r="D18" i="22" s="1"/>
  <c r="B11" i="22"/>
  <c r="B12" i="22"/>
  <c r="B11" i="21"/>
  <c r="B12" i="21"/>
  <c r="B11" i="20"/>
  <c r="D8" i="19"/>
  <c r="D17" i="19" s="1"/>
  <c r="B11" i="19"/>
  <c r="B13" i="19"/>
  <c r="B14" i="19"/>
  <c r="B12" i="19"/>
  <c r="B15" i="19"/>
  <c r="D8" i="18"/>
  <c r="D18" i="18" s="1"/>
  <c r="C8" i="18"/>
  <c r="B11" i="18"/>
  <c r="B12" i="18"/>
  <c r="C8" i="16"/>
  <c r="C16" i="16" s="1"/>
  <c r="B14" i="16"/>
  <c r="D8" i="16"/>
  <c r="D17" i="16" s="1"/>
  <c r="B15" i="16"/>
  <c r="B12" i="16"/>
  <c r="B11" i="16"/>
  <c r="B11" i="23" l="1"/>
  <c r="C14" i="23"/>
  <c r="C15" i="21"/>
  <c r="C14" i="21"/>
  <c r="C14" i="20"/>
  <c r="C15" i="20"/>
  <c r="C16" i="22"/>
  <c r="C15" i="22"/>
  <c r="C17" i="22"/>
  <c r="C17" i="18"/>
  <c r="C16" i="18"/>
  <c r="C15" i="18"/>
</calcChain>
</file>

<file path=xl/sharedStrings.xml><?xml version="1.0" encoding="utf-8"?>
<sst xmlns="http://schemas.openxmlformats.org/spreadsheetml/2006/main" count="284" uniqueCount="80">
  <si>
    <t>Rehabilitation area</t>
  </si>
  <si>
    <t>Relevant activities</t>
  </si>
  <si>
    <t>Date area is available</t>
  </si>
  <si>
    <t>Milestone completed by</t>
  </si>
  <si>
    <t>Milestone Reference</t>
  </si>
  <si>
    <t>Cumulative area achieved (ha)</t>
  </si>
  <si>
    <t>Milestone reference</t>
  </si>
  <si>
    <t>Rehabilitation milestone</t>
  </si>
  <si>
    <t>Milestone criteria</t>
  </si>
  <si>
    <t>RM1</t>
  </si>
  <si>
    <t>RM2</t>
  </si>
  <si>
    <t>RM3</t>
  </si>
  <si>
    <t>RM4</t>
  </si>
  <si>
    <t>RM5</t>
  </si>
  <si>
    <t>Cumulative area available (ha)</t>
  </si>
  <si>
    <t>RM6</t>
  </si>
  <si>
    <t>RM7</t>
  </si>
  <si>
    <t>RM8</t>
  </si>
  <si>
    <t>RM9</t>
  </si>
  <si>
    <t>RM10</t>
  </si>
  <si>
    <t>2) Ensure all Rehabiitation Milestones recorded in this table align with those included in the RA sheets in this form.</t>
  </si>
  <si>
    <t>3) See the PRCP guideline before developing site-specific Rehabilitation Area Milestones</t>
  </si>
  <si>
    <t>1) Insert new rows below the table to record more Rehabilitation Area Milestones for the project</t>
  </si>
  <si>
    <t>10/12/xxxx</t>
  </si>
  <si>
    <t>xx/xx/xxxx</t>
  </si>
  <si>
    <r>
      <t xml:space="preserve">1) Insert new columns to the </t>
    </r>
    <r>
      <rPr>
        <b/>
        <u/>
        <sz val="11"/>
        <color theme="1"/>
        <rFont val="Calibri"/>
        <family val="2"/>
        <scheme val="minor"/>
      </rPr>
      <t>yellow table</t>
    </r>
    <r>
      <rPr>
        <b/>
        <sz val="11"/>
        <color theme="1"/>
        <rFont val="Calibri"/>
        <family val="2"/>
        <scheme val="minor"/>
      </rPr>
      <t xml:space="preserve"> to include further rehabilitation milestone dates.</t>
    </r>
  </si>
  <si>
    <r>
      <t xml:space="preserve">2) Insert new columns to the </t>
    </r>
    <r>
      <rPr>
        <b/>
        <u/>
        <sz val="11"/>
        <color theme="1"/>
        <rFont val="Calibri"/>
        <family val="2"/>
        <scheme val="minor"/>
      </rPr>
      <t>blue table</t>
    </r>
    <r>
      <rPr>
        <b/>
        <sz val="11"/>
        <color theme="1"/>
        <rFont val="Calibri"/>
        <family val="2"/>
        <scheme val="minor"/>
      </rPr>
      <t xml:space="preserve"> to match rehabilitation milestone dates.</t>
    </r>
  </si>
  <si>
    <r>
      <t xml:space="preserve">3) Insert new rows to the </t>
    </r>
    <r>
      <rPr>
        <b/>
        <u/>
        <sz val="11"/>
        <color theme="1"/>
        <rFont val="Calibri"/>
        <family val="2"/>
        <scheme val="minor"/>
      </rPr>
      <t>blue table</t>
    </r>
    <r>
      <rPr>
        <b/>
        <sz val="11"/>
        <color theme="1"/>
        <rFont val="Calibri"/>
        <family val="2"/>
        <scheme val="minor"/>
      </rPr>
      <t xml:space="preserve"> to include additional rehabilitation milestone references.</t>
    </r>
  </si>
  <si>
    <t>4) Insert the relevant number in the "Milestone reference" column (i.e. RM1).</t>
  </si>
  <si>
    <t>Total rehabilitation area size (ha)</t>
  </si>
  <si>
    <t>Post-mining land uses (PMLU)</t>
  </si>
  <si>
    <t>PMLU</t>
  </si>
  <si>
    <t>RM11</t>
  </si>
  <si>
    <t>•	Remove mobile and temporary infrastructure including buildings.
•	Remove aggregate hardstand areas.</t>
  </si>
  <si>
    <t>•	Retain for ongoing beneficial use.</t>
  </si>
  <si>
    <t>•	Contaminated land assessment undertaken by an appropriately qualified person indicates that no contamination unsuitable for the post-mining land use is occurring. If required, a site investigation report including a site suitability statement prepared and submitted in accordance with the provisions of Chapter 7, Part 8 of the EP Act.
•	Contaminated material either remediated in-situ or removed/transported to an approved landfill for disposal and waste tracking information recorded and submitted.</t>
  </si>
  <si>
    <t xml:space="preserve">•	Assessment by an SQP confirming no subsidence or surface slumping. </t>
  </si>
  <si>
    <t>RM12</t>
  </si>
  <si>
    <t xml:space="preserve">Infrastructure decommissioning and removal </t>
  </si>
  <si>
    <t>Roads and Access Tracks</t>
  </si>
  <si>
    <t>Remediation of contaminated land</t>
  </si>
  <si>
    <t>Landform development and reshaping/reprofiling (Native Ecosystem)</t>
  </si>
  <si>
    <t>Landform development and reshaping/reprofiling (Industrial)</t>
  </si>
  <si>
    <t>Surface preparation</t>
  </si>
  <si>
    <t>Achievement of surface requirements (Native Ecosystem)</t>
  </si>
  <si>
    <t>Achievement of surface requirements (Industrial)</t>
  </si>
  <si>
    <t>Achievement of post-mining land use to stable condition (Native Ecosystem)</t>
  </si>
  <si>
    <t xml:space="preserve">Achievement of post-mining land use to stable condition (Industrial) </t>
  </si>
  <si>
    <t>Commenced</t>
  </si>
  <si>
    <t>Industrial</t>
  </si>
  <si>
    <t>Commencement of first milestone: RM3</t>
  </si>
  <si>
    <t>Commencement of first milestone: RM1</t>
  </si>
  <si>
    <t>Native Ecosystem</t>
  </si>
  <si>
    <t>RA1 - Darra</t>
  </si>
  <si>
    <t>RA3 - Dinmore</t>
  </si>
  <si>
    <t>Mine disturbance area.</t>
  </si>
  <si>
    <t>RA4 - Dinmore</t>
  </si>
  <si>
    <t>RA5 - Greenwood Village</t>
  </si>
  <si>
    <t>RA6 - Greenwood Village</t>
  </si>
  <si>
    <t>RA7 - Oxley</t>
  </si>
  <si>
    <t>RA8 - Oxley</t>
  </si>
  <si>
    <t>RA10 - Redbank Plains</t>
  </si>
  <si>
    <t>RA9 - Redbank Plains</t>
  </si>
  <si>
    <t>Revegetation (Native Ecosystem)</t>
  </si>
  <si>
    <t xml:space="preserve">Achievement of post-mining land use to stable condition (Underground ML 4583) </t>
  </si>
  <si>
    <t>Mine disturbance areas</t>
  </si>
  <si>
    <t>Mine disturbance area</t>
  </si>
  <si>
    <t>Buffer / non-mining area</t>
  </si>
  <si>
    <t>Buffer / Non-mining area / surface area of ML 4583</t>
  </si>
  <si>
    <t>•	Assisted natural regeneration supported by demarcation / fencing to exclude access if required. 
•	Where mine disturbance has occurred:
-	Soil productivity and suitability assessment by an SQP, and gypsum, lime or fertilisers applied where deemed necessary by an SQP.
-	Supplementary seeding via direct seeding at a rate of 2 kg / ha for tree species and 1 kg/ ha for shrub species where required (TMR 2017).
-	Minimum 70% strike/survival rate of applied seed mix. 
•	Weeds controlled during the initial establishment and maintenance period to reduce competition. Measures will include:
-	Use short term cover crops where necessary until such time as natural recruitment has achieved a sufficient groundcover.
-	Engage the services of a weed management contractor as required.
-	Apply biodegradable weed matting if necessary</t>
  </si>
  <si>
    <t>•	Monitoring through inspection records and photographs throughout the revegetation process, and following completion of revegetation to determine whether vegetation is self-sustaining. 
•	Monitoring through inspection records throughout the revegetation process and following revegetation to determine that species composition is adequate.
•	Minimum 70% groundcover to be achieved.
•	No more than 10% groundcover comprised of weed species.</t>
  </si>
  <si>
    <t>•	Where no mine disturbance is to be transitioned to civil works:
-	Engineers’ certification that the landform achieves geotechnical stability.
-	Stormwater management assessment conducted by a SQP at completion of works to confirm site is non-polluting.
-	Contaminated land assessment confirming site is non-polluting.
•	Where disturbed land will remain post-surrender subject to ongoing civil works for an industrial end use:
-	Development Permits - Operational Works (or equivalent) in effect and acted upon.
-	Stormwater, erosion and sediment controls implemented in accordance with conditions of the development permits.
-	Earthworks undertaken with supervision of AQP.
•	If deemed necessary by an AQP, a site investigation report (including a site suitability statement) is prepared and submitted by an AQP to the administering authority in accordance with the provisions of Chapter 7, Part 8 of the EP Act.</t>
  </si>
  <si>
    <t>•	No rill or gully erosion evident
•	Erosion equivalent to, or less than, natural rates for the locality as measured by an SQP.
•	Species composition consistent with Section 6.7.2.2 - Species Mix.
•	Minimum 70% groundcover to be achieved in accordance with the IECA (Australasia) Revegetation Factsheet (IECA (Australasia) 2010, P5).
•	Mortality rate of mature trees equal to, or less than, the recruitment rate of new trees.
•	No more than 10% groundcover comprised of weed species.
•	If deemed necessary an AQP, a site investigation report (including a site suitability statement) is prepared and submitted by an AQP to the administering authority in accordance with the provisions of Chapter 7, Part 8 of the EP Act.</t>
  </si>
  <si>
    <t>RM13</t>
  </si>
  <si>
    <t>Topsoil Testing and Amelioration</t>
  </si>
  <si>
    <t>•	Testing and amelioration of topsoil stockpiles by SQP to achieve a primary growth media that will support the nominated vegetation to be established.</t>
  </si>
  <si>
    <t>Where mine disturbance has occurred, the following apply:
•	General reshaping and pushing/trimming to achieve final landform with maximum slopes of 26o.
•	Backfill as required with onsite materials, or clean earth verified in accordance with NEPM guideline values.
•	Erosion and sediment control measures comprising a minimum 70% groundcover (vegetation and mulch) in line with the IECA (Australasia) Revegetation Factsheet (IECA (Australasia) 2010, P5).   
•	Additional stormwater, erosion and sediment controls such as rock checks, sediment traps and diversion bunds. may be implemented where required.</t>
  </si>
  <si>
    <t>•	Remediate any erosion.
•	Trim, rock rake and deep rip
•	Source, cart and spread growth media (topsoil and overburden) to a depth of 150mm.
•	When available, topsoil is to be stockpiled separately for use in rehabilitation activities. The following measures are to be implemented for topsoil stripping:
-	Stripping of topsoil is to be limited to the minimum area necessary.
-	Materials should not be stripped when too wet or too dry.
-	When stripped, materials should be used directly for rehabilitation to the maximum practicable extent or stockpiled and preserved for future use.
-	Stockpiling of materials are to be shaped and revegetated to protect the soil from erosion and weed infestation.
-	Stockpiles are to be maintained in a free draining condition and long-term soil saturation should be avoided.
•	The following measures are to be implemented for topsoil respreading:
-	Areas to be re-spread with topsoil are to be reprofiled prior to placing materials over the contoured surface.
-	Equipment used to spread materials should be scheduled to avoid compaction.
-	Before respreading the materials, loosen the underlying substrate to break up any compacted or surface sealing and to enable keying of the two (2) materials.
-	On slopes less than 3(H):1(V), loosen lightly compacted substrate, ensuring all ripping operations occur along the contour.
-	Materials are to be removed from stockpiles in a manner that avoids vehicles travelling over the stockpiles.
-	Materials are to be respread in the reverse sequence to its removal so that the original upper soil layer is returned to the surface to re-establish the entrapped seed content of the soil.</t>
  </si>
  <si>
    <t>•	Backfilling carried out under Level 1 or Level 2 geotechnical supervision and testing in accordance with AS 3798-2007 Guidelines on earthworks for commercial and residential developments (Standards Australia 2007, or most recent edition).
•	Conformance to engineering and design plans prepared as part of RM6.	
•	Where disturbed land will remain post-surrender subject to ongoing civil works for an industrial end use, Development Permits -Operational Works (or equivalent) in effect. 
•	Where no mine disturbed land remains:
-	Monitoring at completion of backfilling to determine whether landform is geotechnically safe and stable using measures such as installation of settlement plates by an SQP, and periodic review of data collected via settlement plate measurements. 
-	Minimum 70% groundcover to be achieved (through revegetation with grass species, other agreed engineered solution, or combination of both).</t>
  </si>
  <si>
    <t>•	Finalise engineering and design plans and confirm backfill and landforming requirements. 
•	Batter slopes as per engineered designs or a maximum of 20 - 26 o with a factor of safety of not less than 1.5 which is expected to ensure long term stability.
•	Backfilling carried out under Level 1 or Level 2 geotechnical supervision and testing in accordance with AS 3798-2007 Guidelines on earthworks for commercial and residential developments (Standards Australia 2007, or most recent edition).
•	Materials imported for backfilling must be clean earth capable of satisfying the following relevant guidelines:
-	HIL D – commercial industrial premises of the National Environment Protection (Assessment of Site Contamination) Measure 1999 (amended 2013) 
-	AS 4482.1-2005 - Guide to the sampling and investigation of potentially contaminated soil. Part 1 – Non-volatile and Semi-volatile compounds. 
-	AS 4482.2-2005 - Guide to the sampling and investigation of potentially contaminated soil. Part 2 – Volatile Compounds.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</si>
</sst>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yy;@"/>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1">
    <xf numFmtId="0" fontId="0" fillId="0" borderId="0"/>
  </cellStyleXfs>
  <cellXfs count="47">
    <xf numFmtId="0" fontId="0" fillId="0" borderId="0" xfId="0"/>
    <xf numFmtId="0" fontId="1" fillId="5" borderId="1" xfId="0" applyFont="1" applyFill="1" applyBorder="1" applyAlignment="1">
      <alignment wrapText="1"/>
    </xf>
    <xf numFmtId="0" fontId="1" fillId="0" borderId="0" xfId="0" applyFont="1"/>
    <xf numFmtId="0" fontId="1" fillId="3" borderId="4" xfId="0" applyFont="1" applyFill="1" applyBorder="1" applyAlignment="1">
      <alignment wrapText="1"/>
    </xf>
    <xf numFmtId="0" fontId="1" fillId="3" borderId="6" xfId="0" applyFont="1" applyFill="1" applyBorder="1" applyAlignment="1">
      <alignment wrapText="1"/>
    </xf>
    <xf numFmtId="0" fontId="1" fillId="5" borderId="4" xfId="0" applyFont="1" applyFill="1" applyBorder="1"/>
    <xf numFmtId="0" fontId="1" fillId="5"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0" fillId="0" borderId="2" xfId="0" applyBorder="1" applyAlignment="1">
      <alignment horizontal="left" vertical="center"/>
    </xf>
    <xf numFmtId="0" fontId="0" fillId="0" borderId="5" xfId="0" applyBorder="1" applyAlignment="1">
      <alignment horizontal="left" vertical="center"/>
    </xf>
    <xf numFmtId="0" fontId="3" fillId="5" borderId="4" xfId="0" applyFont="1" applyFill="1" applyBorder="1"/>
    <xf numFmtId="164"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164" fontId="0" fillId="7" borderId="10" xfId="0" applyNumberFormat="1" applyFill="1" applyBorder="1" applyAlignment="1">
      <alignment horizontal="center" vertical="center"/>
    </xf>
    <xf numFmtId="0" fontId="0" fillId="8" borderId="1" xfId="0" applyFill="1" applyBorder="1" applyAlignment="1">
      <alignment horizontal="center" vertical="center"/>
    </xf>
    <xf numFmtId="0" fontId="0" fillId="8" borderId="2" xfId="0" applyFill="1" applyBorder="1" applyAlignment="1">
      <alignment horizontal="center" vertical="center"/>
    </xf>
    <xf numFmtId="0" fontId="0" fillId="8" borderId="10" xfId="0" applyFill="1" applyBorder="1" applyAlignment="1">
      <alignment horizontal="center" vertical="center"/>
    </xf>
    <xf numFmtId="0" fontId="0" fillId="8" borderId="5" xfId="0" applyFill="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14" fontId="0" fillId="7" borderId="10" xfId="0" applyNumberFormat="1" applyFill="1" applyBorder="1" applyAlignment="1">
      <alignment horizontal="center" vertical="center"/>
    </xf>
    <xf numFmtId="0" fontId="0" fillId="2" borderId="1" xfId="0" applyFill="1" applyBorder="1" applyAlignment="1">
      <alignment horizontal="left" vertical="center"/>
    </xf>
    <xf numFmtId="0" fontId="1" fillId="6" borderId="5" xfId="0" applyFont="1" applyFill="1" applyBorder="1" applyAlignment="1">
      <alignment horizontal="left"/>
    </xf>
    <xf numFmtId="0" fontId="1" fillId="6" borderId="11" xfId="0" applyFont="1" applyFill="1" applyBorder="1" applyAlignment="1">
      <alignment horizontal="left"/>
    </xf>
    <xf numFmtId="0" fontId="1" fillId="6" borderId="6" xfId="0" applyFont="1" applyFill="1" applyBorder="1" applyAlignment="1">
      <alignment horizontal="left"/>
    </xf>
    <xf numFmtId="0" fontId="1" fillId="6" borderId="12" xfId="0" applyFont="1" applyFill="1" applyBorder="1" applyAlignment="1">
      <alignment horizontal="left"/>
    </xf>
    <xf numFmtId="0" fontId="1" fillId="6" borderId="0" xfId="0" applyFont="1" applyFill="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4" xfId="0" applyFont="1" applyFill="1" applyBorder="1" applyAlignment="1">
      <alignment horizontal="left"/>
    </xf>
    <xf numFmtId="0" fontId="1" fillId="6" borderId="7" xfId="0" applyFont="1" applyFill="1" applyBorder="1" applyAlignment="1">
      <alignment horizontal="left"/>
    </xf>
    <xf numFmtId="0" fontId="1" fillId="5" borderId="1" xfId="0" applyFont="1" applyFill="1" applyBorder="1" applyAlignment="1">
      <alignment horizontal="left" vertical="center" wrapText="1"/>
    </xf>
    <xf numFmtId="0" fontId="0" fillId="2" borderId="1" xfId="0" applyFill="1" applyBorder="1" applyAlignment="1">
      <alignment horizontal="center"/>
    </xf>
    <xf numFmtId="0" fontId="1" fillId="5"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14" fontId="0" fillId="2" borderId="1" xfId="0" applyNumberFormat="1" applyFill="1" applyBorder="1" applyAlignment="1">
      <alignment horizontal="center"/>
    </xf>
  </cellXfs>
  <cellStyles count="1">
    <cellStyle name="Normal" xfId="0" builtinId="0"/>
  </cellStyles>
  <dxfs count="538">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top style="medium">
          <color auto="1"/>
        </top>
        <bottom style="medium">
          <color auto="1"/>
        </bottom>
      </border>
    </dxf>
    <dxf>
      <border diagonalUp="0" diagonalDown="0" outline="0">
        <left style="medium">
          <color auto="1"/>
        </left>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border diagonalUp="0" diagonalDown="0" outline="0">
        <left style="medium">
          <color auto="1"/>
        </left>
        <right style="medium">
          <color auto="1"/>
        </right>
        <top/>
        <bottom/>
      </border>
    </dxf>
    <dxf>
      <fill>
        <patternFill patternType="solid">
          <fgColor indexed="64"/>
          <bgColor theme="7" tint="0.79998168889431442"/>
        </patternFill>
      </fill>
      <alignment horizontal="center" vertical="center" textRotation="0" wrapText="0" indent="0" justifyLastLine="0" shrinkToFit="0" readingOrder="0"/>
    </dxf>
    <dxf>
      <numFmt numFmtId="164" formatCode="d/mm/yy;@"/>
      <border diagonalUp="0" diagonalDown="0" outline="0">
        <left style="medium">
          <color auto="1"/>
        </left>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right style="medium">
          <color auto="1"/>
        </right>
      </border>
    </dxf>
    <dxf>
      <numFmt numFmtId="164" formatCode="d/mm/yy;@"/>
      <border diagonalUp="0" diagonalDown="0" outline="0">
        <left style="medium">
          <color auto="1"/>
        </left>
        <right style="medium">
          <color auto="1"/>
        </right>
        <top/>
        <bottom style="medium">
          <color auto="1"/>
        </bottom>
      </border>
    </dxf>
    <dxf>
      <fill>
        <patternFill patternType="solid">
          <fgColor indexed="64"/>
          <bgColor theme="7" tint="0.79998168889431442"/>
        </patternFill>
      </fill>
      <alignment horizontal="center" vertical="center" textRotation="0" wrapText="0" indent="0" justifyLastLine="0" shrinkToFit="0" readingOrder="0"/>
      <border outline="0">
        <left style="medium">
          <color auto="1"/>
        </left>
        <right style="medium">
          <color auto="1"/>
        </right>
      </border>
    </dxf>
    <dxf>
      <numFmt numFmtId="164" formatCode="d/mm/yy;@"/>
      <border diagonalUp="0" diagonalDown="0" outline="0">
        <left style="medium">
          <color auto="1"/>
        </left>
        <right style="medium">
          <color auto="1"/>
        </right>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right style="medium">
          <color auto="1"/>
        </right>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numFmt numFmtId="164" formatCode="d/mm/yy;@"/>
      <border diagonalUp="0" diagonalDown="0" outline="0">
        <left style="medium">
          <color auto="1"/>
        </left>
        <right style="medium">
          <color auto="1"/>
        </right>
        <top/>
        <bottom/>
      </border>
    </dxf>
    <dxf>
      <alignment horizontal="left" vertical="center" textRotation="0" wrapText="0" indent="0" justifyLastLine="0" shrinkToFit="0" readingOrder="0"/>
      <border diagonalUp="0" diagonalDown="0" outline="0">
        <left style="medium">
          <color auto="1"/>
        </left>
        <right/>
        <top style="medium">
          <color auto="1"/>
        </top>
        <bottom style="medium">
          <color auto="1"/>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right style="medium">
          <color auto="1"/>
        </right>
        <top style="medium">
          <color auto="1"/>
        </top>
        <bottom style="medium">
          <color auto="1"/>
        </bottom>
      </border>
    </dxf>
    <dxf>
      <border outline="0">
        <top style="medium">
          <color auto="1"/>
        </top>
      </border>
    </dxf>
    <dxf>
      <border outline="0">
        <left style="medium">
          <color auto="1"/>
        </left>
        <right style="medium">
          <color auto="1"/>
        </right>
        <top style="medium">
          <color auto="1"/>
        </top>
        <bottom style="medium">
          <color auto="1"/>
        </bottom>
      </border>
    </dxf>
    <dxf>
      <border outline="0">
        <bottom style="medium">
          <color auto="1"/>
        </bottom>
      </border>
    </dxf>
    <dxf>
      <font>
        <b/>
        <i val="0"/>
        <strike val="0"/>
        <condense val="0"/>
        <extend val="0"/>
        <outline val="0"/>
        <shadow val="0"/>
        <u val="none"/>
        <vertAlign val="baseline"/>
        <sz val="11"/>
        <color theme="1"/>
        <name val="Calibri"/>
        <scheme val="minor"/>
      </font>
      <fill>
        <patternFill patternType="solid">
          <fgColor indexed="64"/>
          <bgColor theme="0" tint="-0.34998626667073579"/>
        </patternFill>
      </fill>
      <border diagonalUp="0" diagonalDown="0" outline="0">
        <left style="medium">
          <color auto="1"/>
        </left>
        <right style="medium">
          <color auto="1"/>
        </right>
        <top/>
        <bottom/>
      </border>
    </dxf>
    <dxf>
      <fill>
        <patternFill>
          <bgColor theme="0" tint="-4.9989318521683403E-2"/>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34998626667073579"/>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1499679555650502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0" tint="-0.24994659260841701"/>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s>
  <tableStyles count="3" defaultTableStyle="TableStyleMedium2" defaultPivotStyle="PivotStyleLight16">
    <tableStyle name="Table Style 1" pivot="0" count="2" xr9:uid="{00000000-0011-0000-FFFF-FFFF00000000}">
      <tableStyleElement type="wholeTable" dxfId="537"/>
      <tableStyleElement type="firstColumn" dxfId="536"/>
    </tableStyle>
    <tableStyle name="Table Style 2" pivot="0" count="2" xr9:uid="{00000000-0011-0000-FFFF-FFFF01000000}">
      <tableStyleElement type="wholeTable" dxfId="535"/>
      <tableStyleElement type="firstColumn" dxfId="534"/>
    </tableStyle>
    <tableStyle name="Table Style 3" pivot="0" count="4" xr9:uid="{00000000-0011-0000-FFFF-FFFF02000000}">
      <tableStyleElement type="wholeTable" dxfId="533"/>
      <tableStyleElement type="headerRow" dxfId="532"/>
      <tableStyleElement type="firstColumn" dxfId="531"/>
      <tableStyleElement type="secondColumnStripe" dxfId="5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14" displayName="Table14" ref="A1:C14" totalsRowShown="0" headerRowDxfId="529" headerRowBorderDxfId="528" tableBorderDxfId="527" totalsRowBorderDxfId="526">
  <autoFilter ref="A1:C14" xr:uid="{00000000-0009-0000-0100-00000E000000}">
    <filterColumn colId="0" hiddenButton="1"/>
    <filterColumn colId="1" hiddenButton="1"/>
    <filterColumn colId="2" hiddenButton="1"/>
  </autoFilter>
  <tableColumns count="3">
    <tableColumn id="1" xr3:uid="{00000000-0010-0000-0400-000001000000}" name="Milestone reference" dataDxfId="525"/>
    <tableColumn id="2" xr3:uid="{00000000-0010-0000-0400-000002000000}" name="Rehabilitation milestone" dataDxfId="524"/>
    <tableColumn id="3" xr3:uid="{00000000-0010-0000-0400-000003000000}" name="Milestone criteria" dataDxfId="523"/>
  </tableColumns>
  <tableStyleInfo name="Table Style 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9644BE-3FB0-41D4-A470-C2A81840FD6E}" name="Table226144" displayName="Table226144" ref="A7:K9" headerRowCount="0" totalsRowShown="0" headerRowDxfId="314" headerRowBorderDxfId="313" tableBorderDxfId="312" totalsRowBorderDxfId="311">
  <tableColumns count="11">
    <tableColumn id="1" xr3:uid="{F3D98BD0-0CFF-445E-885D-305B1605D38B}" name="Column1" headerRowDxfId="310" dataDxfId="309"/>
    <tableColumn id="2" xr3:uid="{25265FF2-32BE-4E27-ACC6-7511DC119949}" name="Column2" headerRowDxfId="308" dataDxfId="307"/>
    <tableColumn id="3" xr3:uid="{98F42CDC-3280-494D-B1C2-3FD89E700645}" name="Column3" headerRowDxfId="306" dataDxfId="305"/>
    <tableColumn id="4" xr3:uid="{F05D799E-65A9-4D41-9EB5-97B15F7B1CC3}" name="Column4" headerRowDxfId="304" dataDxfId="303"/>
    <tableColumn id="5" xr3:uid="{29F1DADB-DB30-41F4-B6FB-041C812072A5}" name="Column5" headerRowDxfId="302" dataDxfId="301"/>
    <tableColumn id="6" xr3:uid="{41380580-9F94-4427-A9C7-2DFDE99172D8}" name="Column6" headerRowDxfId="300" dataDxfId="299"/>
    <tableColumn id="7" xr3:uid="{E95B0C97-2DC5-4056-BDFE-77478C9D5946}" name="Column7" headerRowDxfId="298" dataDxfId="297"/>
    <tableColumn id="8" xr3:uid="{88299266-D64E-4F38-AE8D-3D6227EA09AC}" name="Column8" headerRowDxfId="296" dataDxfId="295"/>
    <tableColumn id="9" xr3:uid="{619132E1-E416-4D18-90A8-2089B31D6A99}" name="Column9" headerRowDxfId="294" dataDxfId="293"/>
    <tableColumn id="10" xr3:uid="{B104725A-1D10-4E32-BDCB-6CE23E9659E2}" name="Column10" headerRowDxfId="292" dataDxfId="291"/>
    <tableColumn id="11" xr3:uid="{E1239937-DEE2-4DB0-B5F9-694694AFF98A}" name="Column11" headerRowDxfId="290" dataDxfId="289"/>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FE8DC5-99A3-4292-97D5-678BA555C153}" name="Table357165" displayName="Table357165" ref="A11:K18" headerRowCount="0" totalsRowShown="0" headerRowDxfId="288" headerRowBorderDxfId="287" tableBorderDxfId="286" totalsRowBorderDxfId="285">
  <tableColumns count="11">
    <tableColumn id="1" xr3:uid="{5929C533-3917-4CD6-8AB6-B30D2DFCE4C7}" name="Column1" headerRowDxfId="284" dataDxfId="283"/>
    <tableColumn id="2" xr3:uid="{8C0DFC41-1C25-4085-942C-AFAF1E8349A9}" name="Column2" headerRowDxfId="282" dataDxfId="281"/>
    <tableColumn id="3" xr3:uid="{F7DF09BD-2CD7-4E4C-8672-D0586045C0FD}" name="Column3" headerRowDxfId="280" dataDxfId="279"/>
    <tableColumn id="4" xr3:uid="{333AA50A-64D5-4C52-8157-1C8DAE99AF3A}" name="Column4" headerRowDxfId="278" dataDxfId="277"/>
    <tableColumn id="5" xr3:uid="{22C3D860-C44C-4099-A4C8-2ADE1B2A328C}" name="Column5" headerRowDxfId="276" dataDxfId="275"/>
    <tableColumn id="6" xr3:uid="{19A45B0C-3C31-4503-A652-9AECF068DBA3}" name="Column6" headerRowDxfId="274" dataDxfId="273"/>
    <tableColumn id="7" xr3:uid="{ADA4967A-B512-48D6-B174-E7B366B65827}" name="Column7" headerRowDxfId="272" dataDxfId="271"/>
    <tableColumn id="8" xr3:uid="{7833584C-E095-43F1-AF03-1807AA2A69F5}" name="Column8" headerRowDxfId="270" dataDxfId="269"/>
    <tableColumn id="9" xr3:uid="{F01C6BF3-A420-41A4-A0B4-9DEFB54FBD20}" name="Column9" headerRowDxfId="268" dataDxfId="267"/>
    <tableColumn id="10" xr3:uid="{DD6C770A-6FE6-4300-933D-92D3CE09850F}" name="Column10" headerRowDxfId="266" dataDxfId="265"/>
    <tableColumn id="11" xr3:uid="{E51818FC-E2BF-4ACB-BB1A-16A51C75A51E}" name="Column11" headerRowDxfId="264" dataDxfId="263"/>
  </tableColumns>
  <tableStyleInfo name="Table Style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EEB793A-FFED-45CD-A4CA-3940D695BB92}" name="Table226210" displayName="Table226210" ref="A7:K9" headerRowCount="0" totalsRowShown="0" headerRowDxfId="262" headerRowBorderDxfId="261" tableBorderDxfId="260" totalsRowBorderDxfId="259">
  <tableColumns count="11">
    <tableColumn id="1" xr3:uid="{90C78CAA-2924-469D-AFD3-4827B940ACF9}" name="Column1" headerRowDxfId="258" dataDxfId="257"/>
    <tableColumn id="2" xr3:uid="{6EA528C1-960B-4C57-AC9A-D5841EBEAA9B}" name="Column2" headerRowDxfId="256" dataDxfId="255"/>
    <tableColumn id="3" xr3:uid="{7A3EE132-0AC5-4176-8FFF-C36A4588835C}" name="Column3" headerRowDxfId="254" dataDxfId="253"/>
    <tableColumn id="4" xr3:uid="{4B10A976-7260-4801-B0A7-88A256BDBB75}" name="Column4" headerRowDxfId="252" dataDxfId="251"/>
    <tableColumn id="5" xr3:uid="{07B6C89E-4269-4739-8BAB-9F656A75F06C}" name="Column5" headerRowDxfId="250" dataDxfId="249"/>
    <tableColumn id="6" xr3:uid="{60D6C8D4-C5CE-4B88-8E70-9A9B6611FACD}" name="Column6" headerRowDxfId="248" dataDxfId="247"/>
    <tableColumn id="7" xr3:uid="{28216FC4-22DF-4CB5-9064-110811F80403}" name="Column7" headerRowDxfId="246" dataDxfId="245"/>
    <tableColumn id="8" xr3:uid="{1DA3D735-AA61-43E8-8861-E30628D67457}" name="Column8" headerRowDxfId="244" dataDxfId="243"/>
    <tableColumn id="9" xr3:uid="{3E369F2E-345B-4902-9C0C-17AD354AAC64}" name="Column9" headerRowDxfId="242" dataDxfId="241"/>
    <tableColumn id="10" xr3:uid="{D0FA330F-8975-49A4-8263-68EF483F11CC}" name="Column10" headerRowDxfId="240" dataDxfId="239"/>
    <tableColumn id="11" xr3:uid="{01B92019-1C6E-4302-9BED-84943FB55E1E}" name="Column11" headerRowDxfId="238" dataDxfId="237"/>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B8EAA1E-4584-4E93-9C62-49062A9F0F15}" name="Table357311" displayName="Table357311" ref="A11:K18" headerRowCount="0" totalsRowShown="0" headerRowDxfId="236" headerRowBorderDxfId="235" tableBorderDxfId="234" totalsRowBorderDxfId="233">
  <tableColumns count="11">
    <tableColumn id="1" xr3:uid="{CE551E63-3B7D-404A-AE06-ABD595791860}" name="Column1" headerRowDxfId="232" dataDxfId="231"/>
    <tableColumn id="2" xr3:uid="{93E1BA18-C30D-4F7A-94F4-43EA54D92368}" name="Column2" headerRowDxfId="230" dataDxfId="229"/>
    <tableColumn id="3" xr3:uid="{1D273F0B-BF14-46D2-929E-6C73517ED462}" name="Column3" headerRowDxfId="228" dataDxfId="227"/>
    <tableColumn id="4" xr3:uid="{911C7963-4F7A-444F-804F-B88956A29C05}" name="Column4" headerRowDxfId="226" dataDxfId="225"/>
    <tableColumn id="5" xr3:uid="{E97C5734-F046-4642-A1C1-069646C07A52}" name="Column5" headerRowDxfId="224" dataDxfId="223"/>
    <tableColumn id="6" xr3:uid="{24FF72F6-F04C-41EA-A4F2-0BF363F54C35}" name="Column6" headerRowDxfId="222" dataDxfId="221"/>
    <tableColumn id="7" xr3:uid="{234EF608-7332-4617-BDDE-EB68C30D4E9B}" name="Column7" headerRowDxfId="220" dataDxfId="219"/>
    <tableColumn id="8" xr3:uid="{BD067220-F542-49AA-A9CD-15FC6AC52DC4}" name="Column8" headerRowDxfId="218" dataDxfId="217"/>
    <tableColumn id="9" xr3:uid="{7F72F927-6959-4706-B8DD-F434931FF0F2}" name="Column9" headerRowDxfId="216" dataDxfId="215"/>
    <tableColumn id="10" xr3:uid="{084A2EBF-2E35-4544-AAF7-B5E2DE7E195A}" name="Column10" headerRowDxfId="214" dataDxfId="213"/>
    <tableColumn id="11" xr3:uid="{493F39B5-45DA-4E61-A679-8268EE1B56C9}" name="Column11" headerRowDxfId="212" dataDxfId="211"/>
  </tableColumns>
  <tableStyleInfo name="Table Style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D3C31C-5A8C-4A84-9BCD-E8D4D8BDBE6D}" name="Table226217" displayName="Table226217" ref="A7:K9" headerRowCount="0" totalsRowShown="0" headerRowDxfId="210" headerRowBorderDxfId="209" tableBorderDxfId="208" totalsRowBorderDxfId="207">
  <tableColumns count="11">
    <tableColumn id="1" xr3:uid="{1097268B-14EB-4EDD-81DB-1AA20069F94C}" name="Column1" headerRowDxfId="206" dataDxfId="205"/>
    <tableColumn id="2" xr3:uid="{4BF99063-B6AE-4EDE-8E8F-A3DF82B3C748}" name="Column2" headerRowDxfId="204" dataDxfId="203"/>
    <tableColumn id="3" xr3:uid="{5D223D3E-821A-466C-B01A-D0CBE86AFA64}" name="Column3" headerRowDxfId="202" dataDxfId="201"/>
    <tableColumn id="4" xr3:uid="{6FBC7383-D1D3-456B-8F02-3448DB498CB6}" name="Column4" headerRowDxfId="200" dataDxfId="199"/>
    <tableColumn id="5" xr3:uid="{C171B128-81FB-49D5-B161-15C1F6C18CA0}" name="Column5" headerRowDxfId="198" dataDxfId="197"/>
    <tableColumn id="6" xr3:uid="{F00F2B90-6F19-4799-898A-2DD3B3BFE990}" name="Column6" headerRowDxfId="196" dataDxfId="195"/>
    <tableColumn id="7" xr3:uid="{2A8E6F90-4F7E-4A32-9BFA-72DC0A418A8C}" name="Column7" headerRowDxfId="194" dataDxfId="193"/>
    <tableColumn id="8" xr3:uid="{7CADC3BF-59A9-4BCF-9A60-D152FFA2AAED}" name="Column8" headerRowDxfId="192" dataDxfId="191"/>
    <tableColumn id="9" xr3:uid="{D3E70643-06BE-4B4A-A807-D3CD2D648C49}" name="Column9" headerRowDxfId="190" dataDxfId="189"/>
    <tableColumn id="10" xr3:uid="{9CE3C8E8-B4C2-4EB9-8D7F-8CD43D1128B5}" name="Column10" headerRowDxfId="188" dataDxfId="187"/>
    <tableColumn id="11" xr3:uid="{7BB276AB-AD87-4989-A391-7B4A73723004}" name="Column11" headerRowDxfId="186" dataDxfId="18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23712F6-DC2C-415F-B61B-B9619881094C}" name="Table357318" displayName="Table357318" ref="A11:K18" headerRowCount="0" totalsRowShown="0" headerRowDxfId="184" headerRowBorderDxfId="183" tableBorderDxfId="182" totalsRowBorderDxfId="181">
  <tableColumns count="11">
    <tableColumn id="1" xr3:uid="{A632F91B-BAD4-4FFD-B48C-F352590CF22D}" name="Column1" headerRowDxfId="180" dataDxfId="179"/>
    <tableColumn id="2" xr3:uid="{28751B1E-0E1E-4618-955B-D0FE33727C8D}" name="Column2" headerRowDxfId="178" dataDxfId="177"/>
    <tableColumn id="3" xr3:uid="{46223994-0E05-45A9-8E6C-C76E41AD7036}" name="Column3" headerRowDxfId="176" dataDxfId="175"/>
    <tableColumn id="4" xr3:uid="{727EF44B-3057-4D05-9F0D-82E8B9B80EA0}" name="Column4" headerRowDxfId="174" dataDxfId="173"/>
    <tableColumn id="5" xr3:uid="{4ECA83D2-F441-4BB6-A770-EE0AAA763669}" name="Column5" headerRowDxfId="172" dataDxfId="171"/>
    <tableColumn id="6" xr3:uid="{4F24C737-64B6-4D2D-9AFC-F6087638AE71}" name="Column6" headerRowDxfId="170" dataDxfId="169"/>
    <tableColumn id="7" xr3:uid="{F186752F-A6CE-437A-A603-C11A8AD30FE4}" name="Column7" headerRowDxfId="168" dataDxfId="167"/>
    <tableColumn id="8" xr3:uid="{022D9015-5666-425B-B2A7-A3DBBC3196DF}" name="Column8" headerRowDxfId="166" dataDxfId="165"/>
    <tableColumn id="9" xr3:uid="{083832C6-A671-4644-91BB-8C6C0958E610}" name="Column9" headerRowDxfId="164" dataDxfId="163"/>
    <tableColumn id="10" xr3:uid="{1F97B96E-60B2-4D67-81C6-71EDE0BB78A6}" name="Column10" headerRowDxfId="162" dataDxfId="161"/>
    <tableColumn id="11" xr3:uid="{548CCAA8-C30D-4198-8044-E6AB740E4B56}" name="Column11" headerRowDxfId="160" dataDxfId="159"/>
  </tableColumns>
  <tableStyleInfo name="Table Style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E5EC1E9-48EC-4EB1-B0CF-B3FBD5AE03F2}" name="Table22621019" displayName="Table22621019" ref="A7:K9" headerRowCount="0" totalsRowShown="0" headerRowDxfId="158" headerRowBorderDxfId="157" tableBorderDxfId="156" totalsRowBorderDxfId="155">
  <tableColumns count="11">
    <tableColumn id="1" xr3:uid="{250E6CDD-EF3B-4624-AE77-ED4FE62E30BA}" name="Column1" headerRowDxfId="154" dataDxfId="153"/>
    <tableColumn id="2" xr3:uid="{7A43A69F-09BD-4979-A278-78D10FCC0C2C}" name="Column2" headerRowDxfId="152" dataDxfId="151"/>
    <tableColumn id="3" xr3:uid="{73CEA3EB-67D2-4454-B7C2-4A9845549ACD}" name="Column3" headerRowDxfId="150" dataDxfId="149"/>
    <tableColumn id="4" xr3:uid="{9F471697-2657-4437-9F94-8D3F95841726}" name="Column4" headerRowDxfId="148" dataDxfId="147"/>
    <tableColumn id="5" xr3:uid="{A9957056-3740-45D5-8489-D9C8F0D480EE}" name="Column5" headerRowDxfId="146" dataDxfId="145"/>
    <tableColumn id="6" xr3:uid="{C5ADB64D-B766-4AD9-8E50-9820A3A199D8}" name="Column6" headerRowDxfId="144" dataDxfId="143"/>
    <tableColumn id="7" xr3:uid="{B300B222-A275-42C4-B8F8-DD3D307B8978}" name="Column7" headerRowDxfId="142" dataDxfId="141"/>
    <tableColumn id="8" xr3:uid="{0DE12685-828A-472D-B52E-13FEDFA76F8B}" name="Column8" headerRowDxfId="140" dataDxfId="139"/>
    <tableColumn id="9" xr3:uid="{1BDFE061-5BBB-4984-BAFD-30ECE9481ACA}" name="Column9" headerRowDxfId="138" dataDxfId="137"/>
    <tableColumn id="10" xr3:uid="{ABF092D9-21DD-4B3A-BAC1-A22A51057F1C}" name="Column10" headerRowDxfId="136" dataDxfId="135"/>
    <tableColumn id="11" xr3:uid="{BB6D15A3-6A19-4D9B-AE41-6B3B46BC531C}" name="Column11" headerRowDxfId="134" dataDxfId="133"/>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61C2F08-1833-424F-99C6-B1380B21D131}" name="Table35731120" displayName="Table35731120" ref="A11:K19" headerRowCount="0" totalsRowShown="0" headerRowDxfId="132" headerRowBorderDxfId="131" tableBorderDxfId="130" totalsRowBorderDxfId="129">
  <tableColumns count="11">
    <tableColumn id="1" xr3:uid="{3659BD18-4FCA-4E5B-8A6F-F7079EA287BE}" name="Column1" headerRowDxfId="128" dataDxfId="127"/>
    <tableColumn id="2" xr3:uid="{7E26893E-1465-4947-8944-FEECBF598279}" name="Column2" headerRowDxfId="126" dataDxfId="125"/>
    <tableColumn id="3" xr3:uid="{CB02DD6B-BD24-4FC2-A3F2-60CCF0A155F7}" name="Column3" headerRowDxfId="124" dataDxfId="123"/>
    <tableColumn id="4" xr3:uid="{8C57C73F-2EC2-4E04-9BB4-65D072691464}" name="Column4" headerRowDxfId="122" dataDxfId="121"/>
    <tableColumn id="5" xr3:uid="{C087B689-5413-48FB-A53E-256E48494192}" name="Column5" headerRowDxfId="120" dataDxfId="119"/>
    <tableColumn id="6" xr3:uid="{4E49AB8E-DF94-48E0-BFCD-754ADBBFD5C8}" name="Column6" headerRowDxfId="118" dataDxfId="117"/>
    <tableColumn id="7" xr3:uid="{0126E568-21CB-49D6-9DFE-A0AC5E6B0346}" name="Column7" headerRowDxfId="116" dataDxfId="115"/>
    <tableColumn id="8" xr3:uid="{3B9CF9C7-52BD-4062-B255-9C3133C291EC}" name="Column8" headerRowDxfId="114" dataDxfId="113"/>
    <tableColumn id="9" xr3:uid="{F6F46A09-9418-47A0-BC65-3AABC15556F4}" name="Column9" headerRowDxfId="112" dataDxfId="111"/>
    <tableColumn id="10" xr3:uid="{1A2CA90A-44A5-494E-A344-F2FAAF0E8F7D}" name="Column10" headerRowDxfId="110" dataDxfId="109"/>
    <tableColumn id="11" xr3:uid="{FBA50DB0-E1A2-4284-BD3C-D78AFA9D2051}" name="Column11" headerRowDxfId="108" dataDxfId="107"/>
  </tableColumns>
  <tableStyleInfo name="Table Style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C7DD0E5-C38B-46AE-9C1E-4C904225CAE0}" name="Table22621721" displayName="Table22621721" ref="A7:K9" headerRowCount="0" totalsRowShown="0" headerRowDxfId="106" headerRowBorderDxfId="105" tableBorderDxfId="104" totalsRowBorderDxfId="103">
  <tableColumns count="11">
    <tableColumn id="1" xr3:uid="{5F44CEEF-3E9A-40EA-B350-E773E4955C97}" name="Column1" headerRowDxfId="102" dataDxfId="101"/>
    <tableColumn id="2" xr3:uid="{D76D5E02-00FB-456E-BC8C-8D737326FF95}" name="Column2" headerRowDxfId="100" dataDxfId="99"/>
    <tableColumn id="3" xr3:uid="{17958A0F-E57A-43B0-A0FE-1831CFA41C61}" name="Column3" headerRowDxfId="98" dataDxfId="97"/>
    <tableColumn id="4" xr3:uid="{1C38528B-F456-446B-8EA6-C48A658AC34A}" name="Column4" headerRowDxfId="96" dataDxfId="95"/>
    <tableColumn id="5" xr3:uid="{5EC2AF79-CE61-4860-991F-C2BAA019F040}" name="Column5" headerRowDxfId="94" dataDxfId="93"/>
    <tableColumn id="6" xr3:uid="{6EC1397D-0499-4124-9D2C-B5E4EEE9438E}" name="Column6" headerRowDxfId="92" dataDxfId="91"/>
    <tableColumn id="7" xr3:uid="{13818934-BD7D-48CD-A00C-D22F08F6AB3F}" name="Column7" headerRowDxfId="90" dataDxfId="89"/>
    <tableColumn id="8" xr3:uid="{F868B540-185A-40E4-A6DD-EAF2E1D57383}" name="Column8" headerRowDxfId="88" dataDxfId="87"/>
    <tableColumn id="9" xr3:uid="{B4FE1F2D-1E93-45A6-815A-D6ECC93DC299}" name="Column9" headerRowDxfId="86" dataDxfId="85"/>
    <tableColumn id="10" xr3:uid="{E6126203-0067-458A-B9F9-55E6441356F7}" name="Column10" headerRowDxfId="84" dataDxfId="83"/>
    <tableColumn id="11" xr3:uid="{EF8DE5A7-0DC7-48A2-A4D6-FA86E62A56BD}" name="Column11" headerRowDxfId="82" dataDxfId="81"/>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5C61AE2-28A8-46D3-808E-2FD343BD573E}" name="Table35731822" displayName="Table35731822" ref="A11:K18" headerRowCount="0" totalsRowShown="0" headerRowDxfId="80" headerRowBorderDxfId="79" tableBorderDxfId="78" totalsRowBorderDxfId="77">
  <tableColumns count="11">
    <tableColumn id="1" xr3:uid="{92EFF495-981B-41D6-92E4-14FCF0CAE7B5}" name="Column1" headerRowDxfId="76" dataDxfId="75"/>
    <tableColumn id="2" xr3:uid="{2CE215CC-25B8-4FC7-B9AB-48B629134DD9}" name="Column2" headerRowDxfId="74" dataDxfId="73"/>
    <tableColumn id="3" xr3:uid="{52F61AD3-F0A6-44A3-8ED8-2A089F359FD9}" name="Column3" headerRowDxfId="72" dataDxfId="71"/>
    <tableColumn id="4" xr3:uid="{B42550D2-E295-443F-BA39-ED92B2BC9088}" name="Column4" headerRowDxfId="70" dataDxfId="69"/>
    <tableColumn id="5" xr3:uid="{0B0B9FF8-57A4-4989-8717-2A65A7738CAE}" name="Column5" headerRowDxfId="68" dataDxfId="67"/>
    <tableColumn id="6" xr3:uid="{25BB2B5E-20CC-4990-90DC-79B7E10F68BD}" name="Column6" headerRowDxfId="66" dataDxfId="65"/>
    <tableColumn id="7" xr3:uid="{FA1EAC41-A1E1-4B2A-AAA8-AEAC182351C1}" name="Column7" headerRowDxfId="64" dataDxfId="63"/>
    <tableColumn id="8" xr3:uid="{6446741F-8317-4B6E-BC21-E252A5FD47C1}" name="Column8" headerRowDxfId="62" dataDxfId="61"/>
    <tableColumn id="9" xr3:uid="{3474575A-8997-4CF5-9386-1358749886BF}" name="Column9" headerRowDxfId="60" dataDxfId="59"/>
    <tableColumn id="10" xr3:uid="{338E1274-F812-479E-979A-D8FA51493F7D}" name="Column10" headerRowDxfId="58" dataDxfId="57"/>
    <tableColumn id="11" xr3:uid="{27C5319B-7312-48D0-9A04-D58575316799}" name="Column11" headerRowDxfId="56" dataDxfId="55"/>
  </tableColumns>
  <tableStyleInfo name="Table Sty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9F8F09-48F7-408B-99FD-AE209CEF3B71}" name="Table2268" displayName="Table2268" ref="A7:K9" headerRowCount="0" totalsRowShown="0" headerRowDxfId="522" headerRowBorderDxfId="521" tableBorderDxfId="520" totalsRowBorderDxfId="519">
  <tableColumns count="11">
    <tableColumn id="1" xr3:uid="{17CB3200-D298-4BD6-8B36-BCB4A7558DAD}" name="Column1" headerRowDxfId="518" dataDxfId="517"/>
    <tableColumn id="2" xr3:uid="{7301298B-1005-4B53-9698-01F320B0F8C1}" name="Column2" headerRowDxfId="516" dataDxfId="515"/>
    <tableColumn id="3" xr3:uid="{58BF0A09-8FC4-4F53-ACCB-DC9FA38624D5}" name="Column3" headerRowDxfId="514" dataDxfId="513"/>
    <tableColumn id="4" xr3:uid="{F1FA2FB7-E5CB-4340-A6B5-EEF89C119813}" name="Column4" headerRowDxfId="512" dataDxfId="511"/>
    <tableColumn id="5" xr3:uid="{029C8EBA-DB56-4232-8797-530F498E53AE}" name="Column5" headerRowDxfId="510" dataDxfId="509"/>
    <tableColumn id="6" xr3:uid="{2711E956-6CFA-43B5-AB4C-047235246977}" name="Column6" headerRowDxfId="508" dataDxfId="507"/>
    <tableColumn id="7" xr3:uid="{35EB40D8-9309-4B8E-A025-508C70718262}" name="Column7" headerRowDxfId="506" dataDxfId="505"/>
    <tableColumn id="8" xr3:uid="{3E59A81E-CE2C-4088-82B5-F95C92265335}" name="Column8" headerRowDxfId="504" dataDxfId="503"/>
    <tableColumn id="9" xr3:uid="{8566F819-BDC4-405C-BDC5-56FEE6F29247}" name="Column9" headerRowDxfId="502" dataDxfId="501"/>
    <tableColumn id="10" xr3:uid="{9A68FD12-766B-4939-88BD-7D9E959F5743}" name="Column10" headerRowDxfId="500" dataDxfId="499"/>
    <tableColumn id="11" xr3:uid="{2C8E59BF-E0C8-4F7E-8D48-6702B0D0BF19}" name="Column11" headerRowDxfId="498" dataDxfId="497"/>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3F7CECE-F960-4018-B357-95909939DBC2}" name="Table3579" displayName="Table3579" ref="A11:K11" headerRowCount="0" totalsRowShown="0" headerRowDxfId="496" headerRowBorderDxfId="495" tableBorderDxfId="494" totalsRowBorderDxfId="493">
  <tableColumns count="11">
    <tableColumn id="1" xr3:uid="{543F43DA-BC87-4D7A-89EF-6A581B936D35}" name="Column1" headerRowDxfId="492" dataDxfId="491"/>
    <tableColumn id="2" xr3:uid="{97712066-C278-4C8B-8C5E-B0A84F99AE64}" name="Column2" headerRowDxfId="490" dataDxfId="489"/>
    <tableColumn id="3" xr3:uid="{795A6D8B-4AD0-456D-BA4D-556D55465C69}" name="Column3" headerRowDxfId="488" dataDxfId="487"/>
    <tableColumn id="4" xr3:uid="{47C6FB3C-1136-44DB-BF86-9C9F8D686ED7}" name="Column4" headerRowDxfId="486" dataDxfId="485"/>
    <tableColumn id="5" xr3:uid="{12B62E4F-35E1-4E55-8084-51D97668F1E6}" name="Column5" headerRowDxfId="484" dataDxfId="483"/>
    <tableColumn id="6" xr3:uid="{844ECCF7-3F8C-4854-B427-B9D3872117EB}" name="Column6" headerRowDxfId="482" dataDxfId="481"/>
    <tableColumn id="7" xr3:uid="{A0AFD508-34CD-48C8-90F5-4741042ACE39}" name="Column7" headerRowDxfId="480" dataDxfId="479"/>
    <tableColumn id="8" xr3:uid="{3C770373-4797-46AB-ADB2-688EDFF3F79C}" name="Column8" headerRowDxfId="478" dataDxfId="477"/>
    <tableColumn id="9" xr3:uid="{C8440EE4-AAD6-496A-9C33-98D5FF5DA236}" name="Column9" headerRowDxfId="476" dataDxfId="475"/>
    <tableColumn id="10" xr3:uid="{2CEC75D2-B6D6-44C7-AF2F-70432864E82F}" name="Column10" headerRowDxfId="474" dataDxfId="473"/>
    <tableColumn id="11" xr3:uid="{E23A54EB-1655-4684-9DC9-2F65EABD467B}" name="Column11" headerRowDxfId="472" dataDxfId="471"/>
  </tableColumns>
  <tableStyleInfo name="Table Sty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8F2999A-EB9B-4B51-BAB1-395280C3386E}" name="Table226" displayName="Table226" ref="A7:K9" headerRowCount="0" totalsRowShown="0" headerRowDxfId="470" headerRowBorderDxfId="469" tableBorderDxfId="468" totalsRowBorderDxfId="467">
  <tableColumns count="11">
    <tableColumn id="1" xr3:uid="{B4DAC859-B217-4525-BC32-41C68A2A0367}" name="Column1" headerRowDxfId="466" dataDxfId="465"/>
    <tableColumn id="2" xr3:uid="{C47495BA-3951-413F-8A4F-85A934419567}" name="Column2" headerRowDxfId="464" dataDxfId="463"/>
    <tableColumn id="3" xr3:uid="{6D77C776-B6CD-478B-B84B-4AA309947FD9}" name="Column3" headerRowDxfId="462" dataDxfId="461"/>
    <tableColumn id="4" xr3:uid="{674DA77E-2BBF-4A6A-92F7-7B54BFF8D16B}" name="Column4" headerRowDxfId="460" dataDxfId="459"/>
    <tableColumn id="5" xr3:uid="{1367E19C-1F6D-4D5D-9CD9-1407D5163052}" name="Column5" headerRowDxfId="458" dataDxfId="457"/>
    <tableColumn id="6" xr3:uid="{5B21BB25-E029-4B63-B5F8-3821629FFD02}" name="Column6" headerRowDxfId="456" dataDxfId="455"/>
    <tableColumn id="7" xr3:uid="{142F87D2-671A-45AC-B4DC-94C497A21C7E}" name="Column7" headerRowDxfId="454" dataDxfId="453"/>
    <tableColumn id="8" xr3:uid="{B75563AA-5DC1-46B4-B036-4E590D48D12D}" name="Column8" headerRowDxfId="452" dataDxfId="451"/>
    <tableColumn id="9" xr3:uid="{16534565-8B1D-4404-B358-418852663420}" name="Column9" headerRowDxfId="450" dataDxfId="449"/>
    <tableColumn id="10" xr3:uid="{4C8E312A-66A2-4219-999D-B903B4044C8D}" name="Column10" headerRowDxfId="448" dataDxfId="447"/>
    <tableColumn id="11" xr3:uid="{973CCF68-E5A6-47A9-A9F2-5907C632B7AD}" name="Column11" headerRowDxfId="446" dataDxfId="445"/>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1CBE69-D7DC-4EE1-9AA0-CB86093B98B5}" name="Table357" displayName="Table357" ref="A11:K19" headerRowCount="0" totalsRowShown="0" headerRowDxfId="444" headerRowBorderDxfId="443" tableBorderDxfId="442" totalsRowBorderDxfId="441">
  <tableColumns count="11">
    <tableColumn id="1" xr3:uid="{F771F847-4B8F-403F-8BD6-DB8DEC477FE1}" name="Column1" headerRowDxfId="440" dataDxfId="439"/>
    <tableColumn id="2" xr3:uid="{15C5213F-6EB6-40F9-B415-09048AC73A49}" name="Column2" headerRowDxfId="438" dataDxfId="437"/>
    <tableColumn id="3" xr3:uid="{53103D74-8561-4786-A7F8-CA5A4CB46179}" name="Column3" headerRowDxfId="436" dataDxfId="435"/>
    <tableColumn id="4" xr3:uid="{E48D8938-7E6B-4F0F-B246-F37C7641F11F}" name="Column4" headerRowDxfId="434" dataDxfId="433"/>
    <tableColumn id="5" xr3:uid="{343B5A84-4580-44A4-9E28-2EF6DAB8FB84}" name="Column5" headerRowDxfId="432" dataDxfId="431"/>
    <tableColumn id="6" xr3:uid="{95B71C73-822A-48A0-AC7F-C5D07E05F389}" name="Column6" headerRowDxfId="430" dataDxfId="429"/>
    <tableColumn id="7" xr3:uid="{E040D704-80F7-4DD9-93EA-1254EBB77A52}" name="Column7" headerRowDxfId="428" dataDxfId="427"/>
    <tableColumn id="8" xr3:uid="{2CF05B91-8476-4579-AD4B-6F51300F904C}" name="Column8" headerRowDxfId="426" dataDxfId="425"/>
    <tableColumn id="9" xr3:uid="{5F7EFD63-4859-4C5D-907E-F5D0C966E744}" name="Column9" headerRowDxfId="424" dataDxfId="423"/>
    <tableColumn id="10" xr3:uid="{E3B2FADE-D214-497D-81F9-B8D606B2AE6B}" name="Column10" headerRowDxfId="422" dataDxfId="421"/>
    <tableColumn id="11" xr3:uid="{F224500E-D62D-41F4-8279-0F0B557091CF}" name="Column11" headerRowDxfId="420" dataDxfId="419"/>
  </tableColumns>
  <tableStyleInfo name="Table Sty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CDF4772-910C-42A3-8603-7DFDF8781942}" name="Table22614" displayName="Table22614" ref="A7:K9" headerRowCount="0" totalsRowShown="0" headerRowDxfId="418" headerRowBorderDxfId="417" tableBorderDxfId="416" totalsRowBorderDxfId="415">
  <tableColumns count="11">
    <tableColumn id="1" xr3:uid="{366CAC50-7A11-49C4-8142-C974DDBA437F}" name="Column1" headerRowDxfId="414" dataDxfId="413"/>
    <tableColumn id="2" xr3:uid="{2C38B10F-29DC-494C-BD02-A12D9558212B}" name="Column2" headerRowDxfId="412" dataDxfId="411"/>
    <tableColumn id="3" xr3:uid="{87ED0E8F-47C6-4434-B490-CE628344F73F}" name="Column3" headerRowDxfId="410" dataDxfId="409"/>
    <tableColumn id="4" xr3:uid="{7EA3E6C8-CE30-4981-B6AD-78FE4C83A07D}" name="Column4" headerRowDxfId="408" dataDxfId="407"/>
    <tableColumn id="5" xr3:uid="{238F813B-ABBC-4095-9197-4F340E03863E}" name="Column5" headerRowDxfId="406" dataDxfId="405"/>
    <tableColumn id="6" xr3:uid="{13A219F7-618A-4677-B12A-0ABC6B0D2F17}" name="Column6" headerRowDxfId="404" dataDxfId="403"/>
    <tableColumn id="7" xr3:uid="{61E2AE25-F502-422B-8D99-92287C7332C3}" name="Column7" headerRowDxfId="402" dataDxfId="401"/>
    <tableColumn id="8" xr3:uid="{345715CD-2BE5-4DD8-A064-F0EDEF5C9374}" name="Column8" headerRowDxfId="400" dataDxfId="399"/>
    <tableColumn id="9" xr3:uid="{4C34A57C-E7C9-45A0-962C-2C28F5311302}" name="Column9" headerRowDxfId="398" dataDxfId="397"/>
    <tableColumn id="10" xr3:uid="{F5337348-0A24-4E46-AAE5-0ED259D52D3C}" name="Column10" headerRowDxfId="396" dataDxfId="395"/>
    <tableColumn id="11" xr3:uid="{081CF47C-4CE8-423C-BED0-995E3853A45A}" name="Column11" headerRowDxfId="394" dataDxfId="393"/>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4539F60-4482-4999-991D-14F647AF3E73}" name="Table35716" displayName="Table35716" ref="A11:K18" headerRowCount="0" totalsRowShown="0" headerRowDxfId="392" headerRowBorderDxfId="391" tableBorderDxfId="390" totalsRowBorderDxfId="389">
  <tableColumns count="11">
    <tableColumn id="1" xr3:uid="{7B26736E-2EE0-4A7C-B178-C3B86AB4BE9E}" name="Column1" headerRowDxfId="388" dataDxfId="387"/>
    <tableColumn id="2" xr3:uid="{0B24247C-751C-460D-B01E-7484B4D1D7BC}" name="Column2" headerRowDxfId="386" dataDxfId="385"/>
    <tableColumn id="3" xr3:uid="{83E34C59-984A-4D2A-ADC5-F7F13748F605}" name="Column3" headerRowDxfId="384" dataDxfId="383"/>
    <tableColumn id="4" xr3:uid="{3EF7DFE1-F092-4645-BA55-3A92405416DC}" name="Column4" headerRowDxfId="382" dataDxfId="381"/>
    <tableColumn id="5" xr3:uid="{02A03283-E484-4846-9BEF-B22BCFFA89FB}" name="Column5" headerRowDxfId="380" dataDxfId="379"/>
    <tableColumn id="6" xr3:uid="{DCF2199B-61FE-4D35-A1B2-FFEC71BB4D33}" name="Column6" headerRowDxfId="378" dataDxfId="377"/>
    <tableColumn id="7" xr3:uid="{D0ACFE4C-8080-42F8-AAB4-4F9F8EE282DC}" name="Column7" headerRowDxfId="376" dataDxfId="375"/>
    <tableColumn id="8" xr3:uid="{0A3F3A31-F449-437C-AC2B-CF98CBC9E913}" name="Column8" headerRowDxfId="374" dataDxfId="373"/>
    <tableColumn id="9" xr3:uid="{A49B7671-F032-4A06-AE8C-8890257E5C73}" name="Column9" headerRowDxfId="372" dataDxfId="371"/>
    <tableColumn id="10" xr3:uid="{646E52D2-324A-4882-A698-1DA61E1C8A8C}" name="Column10" headerRowDxfId="370" dataDxfId="369"/>
    <tableColumn id="11" xr3:uid="{9F654D40-1029-4406-A81E-39D90AB4C43F}" name="Column11" headerRowDxfId="368" dataDxfId="367"/>
  </tableColumns>
  <tableStyleInfo name="Table Style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68DA63-5152-4F5E-B9F3-34B8559796F9}" name="Table2262" displayName="Table2262" ref="A7:K9" headerRowCount="0" totalsRowShown="0" headerRowDxfId="366" headerRowBorderDxfId="365" tableBorderDxfId="364" totalsRowBorderDxfId="363">
  <tableColumns count="11">
    <tableColumn id="1" xr3:uid="{61EF1553-EAAD-498F-9759-042F5D0C5A1E}" name="Column1" headerRowDxfId="362" dataDxfId="361"/>
    <tableColumn id="2" xr3:uid="{F50B8C72-C4F5-4F30-B70A-476CB947844A}" name="Column2" headerRowDxfId="360" dataDxfId="359"/>
    <tableColumn id="3" xr3:uid="{A1FA869D-628B-43E9-9701-196137AA183E}" name="Column3" headerRowDxfId="358" dataDxfId="357"/>
    <tableColumn id="4" xr3:uid="{88136C17-F21F-4580-BD00-413F40FB27C6}" name="Column4" headerRowDxfId="356" dataDxfId="355"/>
    <tableColumn id="5" xr3:uid="{4856B9E7-0425-473B-AC2B-87EF9D63AF4D}" name="Column5" headerRowDxfId="354" dataDxfId="353"/>
    <tableColumn id="6" xr3:uid="{1E0A66FF-AB2B-46D5-AE93-0293C9F1182F}" name="Column6" headerRowDxfId="352" dataDxfId="351"/>
    <tableColumn id="7" xr3:uid="{DCFD6BAB-5A1E-4844-9E5E-1616821362BC}" name="Column7" headerRowDxfId="350" dataDxfId="349"/>
    <tableColumn id="8" xr3:uid="{6AB088C6-E166-46A7-A87C-A4CDA6F25DEA}" name="Column8" headerRowDxfId="348" dataDxfId="347"/>
    <tableColumn id="9" xr3:uid="{50772AEF-2909-469C-A4EF-ABCCD82C083E}" name="Column9" headerRowDxfId="346" dataDxfId="345"/>
    <tableColumn id="10" xr3:uid="{CC767064-EDB3-4C50-B1C9-CAE08B1BACC0}" name="Column10" headerRowDxfId="344" dataDxfId="343"/>
    <tableColumn id="11" xr3:uid="{43DE5874-70D1-4AA2-8F2E-423CBA7BBF36}" name="Column11" headerRowDxfId="342" dataDxfId="341"/>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9251E7-7FB8-4E38-954F-86D0C64AC6D1}" name="Table3573" displayName="Table3573" ref="A11:K19" headerRowCount="0" totalsRowShown="0" headerRowDxfId="340" headerRowBorderDxfId="339" tableBorderDxfId="338" totalsRowBorderDxfId="337">
  <tableColumns count="11">
    <tableColumn id="1" xr3:uid="{877890AB-7B22-4E63-9DA9-34040195EB03}" name="Column1" headerRowDxfId="336" dataDxfId="335"/>
    <tableColumn id="2" xr3:uid="{61089E10-8276-45FA-BDEE-328CDF1D314C}" name="Column2" headerRowDxfId="334" dataDxfId="333"/>
    <tableColumn id="3" xr3:uid="{446E8DC4-D241-469F-B703-787B0A5F4387}" name="Column3" headerRowDxfId="332" dataDxfId="331"/>
    <tableColumn id="4" xr3:uid="{0D89A371-84D6-4E8A-8B50-1DA83BCE76A9}" name="Column4" headerRowDxfId="330" dataDxfId="329"/>
    <tableColumn id="5" xr3:uid="{26CAE900-4B08-4F53-9516-7F8B1768B05D}" name="Column5" headerRowDxfId="328" dataDxfId="327"/>
    <tableColumn id="6" xr3:uid="{4EBFF585-E9B5-42A8-AF81-A7E600032C11}" name="Column6" headerRowDxfId="326" dataDxfId="325"/>
    <tableColumn id="7" xr3:uid="{B93D9C92-D6BA-44B1-9D7B-9C17FD0049C9}" name="Column7" headerRowDxfId="324" dataDxfId="323"/>
    <tableColumn id="8" xr3:uid="{CA9CCEA0-89FC-4B48-A7A0-29795FE72CFB}" name="Column8" headerRowDxfId="322" dataDxfId="321"/>
    <tableColumn id="9" xr3:uid="{5B15AF42-3E3D-418A-A090-C1E8D66713C3}" name="Column9" headerRowDxfId="320" dataDxfId="319"/>
    <tableColumn id="10" xr3:uid="{09B9EF13-BB7F-4460-8487-CA9B228419F3}" name="Column10" headerRowDxfId="318" dataDxfId="317"/>
    <tableColumn id="11" xr3:uid="{F5BCDA24-7BF4-4F49-AA79-04E6FB5076AB}" name="Column11" headerRowDxfId="316" dataDxfId="315"/>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9"/>
  <sheetViews>
    <sheetView tabSelected="1" workbookViewId="0">
      <selection activeCell="C8" sqref="C8"/>
    </sheetView>
  </sheetViews>
  <sheetFormatPr defaultRowHeight="15" x14ac:dyDescent="0.25"/>
  <cols>
    <col min="1" max="1" width="19.140625" customWidth="1"/>
    <col min="2" max="2" width="41.7109375" customWidth="1"/>
    <col min="3" max="3" width="199.7109375" customWidth="1"/>
  </cols>
  <sheetData>
    <row r="1" spans="1:3" ht="23.25" customHeight="1" thickBot="1" x14ac:dyDescent="0.3">
      <c r="A1" s="7" t="s">
        <v>6</v>
      </c>
      <c r="B1" s="8" t="s">
        <v>7</v>
      </c>
      <c r="C1" s="9" t="s">
        <v>8</v>
      </c>
    </row>
    <row r="2" spans="1:3" ht="30.75" thickBot="1" x14ac:dyDescent="0.3">
      <c r="A2" s="5" t="s">
        <v>9</v>
      </c>
      <c r="B2" s="21" t="s">
        <v>38</v>
      </c>
      <c r="C2" s="21" t="s">
        <v>33</v>
      </c>
    </row>
    <row r="3" spans="1:3" ht="15.75" thickBot="1" x14ac:dyDescent="0.3">
      <c r="A3" s="5" t="s">
        <v>10</v>
      </c>
      <c r="B3" s="21" t="s">
        <v>39</v>
      </c>
      <c r="C3" s="10" t="s">
        <v>34</v>
      </c>
    </row>
    <row r="4" spans="1:3" ht="45.75" thickBot="1" x14ac:dyDescent="0.3">
      <c r="A4" s="5" t="s">
        <v>11</v>
      </c>
      <c r="B4" s="21" t="s">
        <v>40</v>
      </c>
      <c r="C4" s="21" t="s">
        <v>35</v>
      </c>
    </row>
    <row r="5" spans="1:3" ht="15.75" thickBot="1" x14ac:dyDescent="0.3">
      <c r="A5" s="5" t="s">
        <v>12</v>
      </c>
      <c r="B5" s="24" t="s">
        <v>74</v>
      </c>
      <c r="C5" s="10" t="s">
        <v>75</v>
      </c>
    </row>
    <row r="6" spans="1:3" ht="75.75" thickBot="1" x14ac:dyDescent="0.3">
      <c r="A6" s="5" t="s">
        <v>13</v>
      </c>
      <c r="B6" s="21" t="s">
        <v>41</v>
      </c>
      <c r="C6" s="21" t="s">
        <v>76</v>
      </c>
    </row>
    <row r="7" spans="1:3" ht="120.75" thickBot="1" x14ac:dyDescent="0.3">
      <c r="A7" s="5" t="s">
        <v>15</v>
      </c>
      <c r="B7" s="21" t="s">
        <v>42</v>
      </c>
      <c r="C7" s="21" t="s">
        <v>79</v>
      </c>
    </row>
    <row r="8" spans="1:3" ht="240.75" thickBot="1" x14ac:dyDescent="0.3">
      <c r="A8" s="5" t="s">
        <v>16</v>
      </c>
      <c r="B8" s="21" t="s">
        <v>43</v>
      </c>
      <c r="C8" s="21" t="s">
        <v>77</v>
      </c>
    </row>
    <row r="9" spans="1:3" ht="135.75" thickBot="1" x14ac:dyDescent="0.3">
      <c r="A9" s="6" t="s">
        <v>17</v>
      </c>
      <c r="B9" s="21" t="s">
        <v>63</v>
      </c>
      <c r="C9" s="21" t="s">
        <v>69</v>
      </c>
    </row>
    <row r="10" spans="1:3" ht="60.75" thickBot="1" x14ac:dyDescent="0.3">
      <c r="A10" s="12" t="s">
        <v>18</v>
      </c>
      <c r="B10" s="21" t="s">
        <v>44</v>
      </c>
      <c r="C10" s="22" t="s">
        <v>70</v>
      </c>
    </row>
    <row r="11" spans="1:3" ht="120.75" thickBot="1" x14ac:dyDescent="0.3">
      <c r="A11" s="12" t="s">
        <v>19</v>
      </c>
      <c r="B11" s="21" t="s">
        <v>45</v>
      </c>
      <c r="C11" s="21" t="s">
        <v>78</v>
      </c>
    </row>
    <row r="12" spans="1:3" ht="120.75" thickBot="1" x14ac:dyDescent="0.3">
      <c r="A12" s="6" t="s">
        <v>32</v>
      </c>
      <c r="B12" s="21" t="s">
        <v>46</v>
      </c>
      <c r="C12" s="21" t="s">
        <v>72</v>
      </c>
    </row>
    <row r="13" spans="1:3" ht="150.75" thickBot="1" x14ac:dyDescent="0.3">
      <c r="A13" s="6" t="s">
        <v>37</v>
      </c>
      <c r="B13" s="21" t="s">
        <v>47</v>
      </c>
      <c r="C13" s="22" t="s">
        <v>71</v>
      </c>
    </row>
    <row r="14" spans="1:3" ht="30.75" thickBot="1" x14ac:dyDescent="0.3">
      <c r="A14" s="6" t="s">
        <v>73</v>
      </c>
      <c r="B14" s="21" t="s">
        <v>64</v>
      </c>
      <c r="C14" s="11" t="s">
        <v>36</v>
      </c>
    </row>
    <row r="16" spans="1:3" ht="15.75" thickBot="1" x14ac:dyDescent="0.3"/>
    <row r="17" spans="1:3" x14ac:dyDescent="0.25">
      <c r="A17" s="25" t="s">
        <v>22</v>
      </c>
      <c r="B17" s="26"/>
      <c r="C17" s="27"/>
    </row>
    <row r="18" spans="1:3" x14ac:dyDescent="0.25">
      <c r="A18" s="28" t="s">
        <v>20</v>
      </c>
      <c r="B18" s="29"/>
      <c r="C18" s="30"/>
    </row>
    <row r="19" spans="1:3" ht="15.75" thickBot="1" x14ac:dyDescent="0.3">
      <c r="A19" s="31" t="s">
        <v>21</v>
      </c>
      <c r="B19" s="32"/>
      <c r="C19" s="33"/>
    </row>
  </sheetData>
  <mergeCells count="3">
    <mergeCell ref="A17:C17"/>
    <mergeCell ref="A18:C18"/>
    <mergeCell ref="A19:C19"/>
  </mergeCells>
  <pageMargins left="0.7" right="0.7" top="0.75" bottom="0.75" header="0.3" footer="0.3"/>
  <pageSetup paperSize="8" scale="78"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62124-99FF-478F-B174-996192AAAEB5}">
  <sheetPr>
    <pageSetUpPr fitToPage="1"/>
  </sheetPr>
  <dimension ref="A1:K24"/>
  <sheetViews>
    <sheetView workbookViewId="0">
      <selection activeCell="O8" sqref="O8"/>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61</v>
      </c>
      <c r="F2" s="35"/>
      <c r="G2" s="35"/>
      <c r="H2" s="35"/>
      <c r="I2" s="35"/>
      <c r="J2" s="35"/>
      <c r="K2" s="35"/>
    </row>
    <row r="3" spans="1:11" ht="27.6" customHeight="1" thickBot="1" x14ac:dyDescent="0.3">
      <c r="A3" s="36" t="s">
        <v>1</v>
      </c>
      <c r="B3" s="36"/>
      <c r="C3" s="36"/>
      <c r="D3" s="36"/>
      <c r="E3" s="43" t="s">
        <v>68</v>
      </c>
      <c r="F3" s="44"/>
      <c r="G3" s="44"/>
      <c r="H3" s="44"/>
      <c r="I3" s="44"/>
      <c r="J3" s="44"/>
      <c r="K3" s="45"/>
    </row>
    <row r="4" spans="1:11" ht="15.95" customHeight="1" thickBot="1" x14ac:dyDescent="0.3">
      <c r="A4" s="36" t="s">
        <v>29</v>
      </c>
      <c r="B4" s="36"/>
      <c r="C4" s="36"/>
      <c r="D4" s="36"/>
      <c r="E4" s="35">
        <f>634713/10000</f>
        <v>63.471299999999999</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52</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63.471299999999999</v>
      </c>
      <c r="C8" s="14">
        <f>E4</f>
        <v>63.471299999999999</v>
      </c>
      <c r="D8" s="14">
        <f>E4</f>
        <v>63.471299999999999</v>
      </c>
      <c r="E8" s="14"/>
      <c r="F8" s="14"/>
      <c r="G8" s="14"/>
      <c r="H8" s="14"/>
      <c r="I8" s="14"/>
      <c r="J8" s="14"/>
      <c r="K8" s="15"/>
    </row>
    <row r="9" spans="1:11" ht="30.95" customHeight="1" thickBot="1" x14ac:dyDescent="0.3">
      <c r="A9" s="4" t="s">
        <v>3</v>
      </c>
      <c r="B9" s="23">
        <v>54036</v>
      </c>
      <c r="C9" s="23">
        <f>C7+(365*5)+1</f>
        <v>55862</v>
      </c>
      <c r="D9" s="23">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63.471299999999999</v>
      </c>
      <c r="C11" s="17"/>
      <c r="D11" s="17"/>
      <c r="E11" s="17"/>
      <c r="F11" s="17"/>
      <c r="G11" s="17"/>
      <c r="H11" s="17"/>
      <c r="I11" s="17"/>
      <c r="J11" s="17"/>
      <c r="K11" s="18"/>
    </row>
    <row r="12" spans="1:11" ht="15.75" thickBot="1" x14ac:dyDescent="0.3">
      <c r="A12" s="5" t="s">
        <v>10</v>
      </c>
      <c r="B12" s="17">
        <f>B8</f>
        <v>63.471299999999999</v>
      </c>
      <c r="C12" s="17"/>
      <c r="D12" s="17"/>
      <c r="E12" s="17"/>
      <c r="F12" s="17"/>
      <c r="G12" s="17"/>
      <c r="H12" s="17"/>
      <c r="I12" s="17"/>
      <c r="J12" s="17"/>
      <c r="K12" s="18"/>
    </row>
    <row r="13" spans="1:11" ht="15.75" thickBot="1" x14ac:dyDescent="0.3">
      <c r="A13" s="5" t="s">
        <v>11</v>
      </c>
      <c r="B13" s="17">
        <f>B8</f>
        <v>63.471299999999999</v>
      </c>
      <c r="C13" s="17"/>
      <c r="D13" s="17"/>
      <c r="E13" s="17"/>
      <c r="F13" s="17"/>
      <c r="G13" s="17"/>
      <c r="H13" s="17"/>
      <c r="I13" s="17"/>
      <c r="J13" s="17"/>
      <c r="K13" s="18"/>
    </row>
    <row r="14" spans="1:11" ht="15.75" thickBot="1" x14ac:dyDescent="0.3">
      <c r="A14" s="5" t="s">
        <v>13</v>
      </c>
      <c r="B14" s="17"/>
      <c r="C14" s="17">
        <f>C8</f>
        <v>63.471299999999999</v>
      </c>
      <c r="D14" s="17"/>
      <c r="E14" s="17"/>
      <c r="F14" s="17"/>
      <c r="G14" s="17"/>
      <c r="H14" s="17"/>
      <c r="I14" s="17"/>
      <c r="J14" s="17"/>
      <c r="K14" s="18"/>
    </row>
    <row r="15" spans="1:11" ht="15.75" thickBot="1" x14ac:dyDescent="0.3">
      <c r="A15" s="5" t="s">
        <v>16</v>
      </c>
      <c r="B15" s="17"/>
      <c r="C15" s="17">
        <f>C8</f>
        <v>63.471299999999999</v>
      </c>
      <c r="D15" s="17"/>
      <c r="E15" s="17"/>
      <c r="F15" s="17"/>
      <c r="G15" s="17"/>
      <c r="H15" s="17"/>
      <c r="I15" s="17"/>
      <c r="J15" s="17"/>
      <c r="K15" s="18"/>
    </row>
    <row r="16" spans="1:11" ht="15.75" thickBot="1" x14ac:dyDescent="0.3">
      <c r="A16" s="5" t="s">
        <v>18</v>
      </c>
      <c r="B16" s="17"/>
      <c r="C16" s="17">
        <f>C8</f>
        <v>63.471299999999999</v>
      </c>
      <c r="D16" s="17"/>
      <c r="E16" s="17"/>
      <c r="F16" s="17"/>
      <c r="G16" s="17"/>
      <c r="H16" s="17"/>
      <c r="I16" s="17"/>
      <c r="J16" s="17"/>
      <c r="K16" s="18"/>
    </row>
    <row r="17" spans="1:11" ht="15.75" thickBot="1" x14ac:dyDescent="0.3">
      <c r="A17" s="5" t="s">
        <v>32</v>
      </c>
      <c r="B17" s="17"/>
      <c r="C17" s="17"/>
      <c r="D17" s="17">
        <f>D8</f>
        <v>63.471299999999999</v>
      </c>
      <c r="E17" s="17"/>
      <c r="F17" s="17"/>
      <c r="G17" s="17"/>
      <c r="H17" s="17"/>
      <c r="I17" s="17"/>
      <c r="J17" s="17"/>
      <c r="K17" s="18"/>
    </row>
    <row r="18" spans="1:11" x14ac:dyDescent="0.25">
      <c r="A18" s="6"/>
      <c r="B18" s="19"/>
      <c r="C18" s="19"/>
      <c r="D18" s="19"/>
      <c r="E18" s="19"/>
      <c r="F18" s="19"/>
      <c r="G18" s="19"/>
      <c r="H18" s="19"/>
      <c r="I18" s="19"/>
      <c r="J18" s="19"/>
      <c r="K18" s="20"/>
    </row>
    <row r="19" spans="1:11" x14ac:dyDescent="0.25">
      <c r="A19"/>
    </row>
    <row r="20" spans="1:11" ht="15.75" thickBot="1" x14ac:dyDescent="0.3"/>
    <row r="21" spans="1:11" x14ac:dyDescent="0.25">
      <c r="A21" s="25" t="s">
        <v>25</v>
      </c>
      <c r="B21" s="26"/>
      <c r="C21" s="26"/>
      <c r="D21" s="26"/>
      <c r="E21" s="26"/>
      <c r="F21" s="26"/>
      <c r="G21" s="26"/>
      <c r="H21" s="26"/>
      <c r="I21" s="26"/>
      <c r="J21" s="26"/>
      <c r="K21" s="27"/>
    </row>
    <row r="22" spans="1:11" x14ac:dyDescent="0.25">
      <c r="A22" s="28" t="s">
        <v>26</v>
      </c>
      <c r="B22" s="29"/>
      <c r="C22" s="29"/>
      <c r="D22" s="29"/>
      <c r="E22" s="29"/>
      <c r="F22" s="29"/>
      <c r="G22" s="29"/>
      <c r="H22" s="29"/>
      <c r="I22" s="29"/>
      <c r="J22" s="29"/>
      <c r="K22" s="30"/>
    </row>
    <row r="23" spans="1:11" x14ac:dyDescent="0.25">
      <c r="A23" s="28" t="s">
        <v>27</v>
      </c>
      <c r="B23" s="29"/>
      <c r="C23" s="29"/>
      <c r="D23" s="29"/>
      <c r="E23" s="29"/>
      <c r="F23" s="29"/>
      <c r="G23" s="29"/>
      <c r="H23" s="29"/>
      <c r="I23" s="29"/>
      <c r="J23" s="29"/>
      <c r="K23" s="30"/>
    </row>
    <row r="24" spans="1:11" ht="15.75" thickBot="1" x14ac:dyDescent="0.3">
      <c r="A24" s="31" t="s">
        <v>28</v>
      </c>
      <c r="B24" s="32"/>
      <c r="C24" s="32"/>
      <c r="D24" s="32"/>
      <c r="E24" s="32"/>
      <c r="F24" s="32"/>
      <c r="G24" s="32"/>
      <c r="H24" s="32"/>
      <c r="I24" s="32"/>
      <c r="J24" s="32"/>
      <c r="K24" s="33"/>
    </row>
  </sheetData>
  <mergeCells count="16">
    <mergeCell ref="A22:K22"/>
    <mergeCell ref="A23:K23"/>
    <mergeCell ref="A24:K24"/>
    <mergeCell ref="A5:D5"/>
    <mergeCell ref="E5:K5"/>
    <mergeCell ref="A6:D6"/>
    <mergeCell ref="E6:K6"/>
    <mergeCell ref="B10:K10"/>
    <mergeCell ref="A21:K21"/>
    <mergeCell ref="A4:D4"/>
    <mergeCell ref="E4:K4"/>
    <mergeCell ref="A1:K1"/>
    <mergeCell ref="A2:D2"/>
    <mergeCell ref="E2:K2"/>
    <mergeCell ref="A3:D3"/>
    <mergeCell ref="E3:K3"/>
  </mergeCells>
  <conditionalFormatting sqref="B7">
    <cfRule type="containsText" dxfId="7" priority="5" operator="containsText" text="xx/xx/xxxx">
      <formula>NOT(ISERROR(SEARCH("xx/xx/xxxx",B7)))</formula>
    </cfRule>
  </conditionalFormatting>
  <conditionalFormatting sqref="B9">
    <cfRule type="containsText" dxfId="6" priority="3" operator="containsText" text="xx/xx/xxxx">
      <formula>NOT(ISERROR(SEARCH("xx/xx/xxxx",B9)))</formula>
    </cfRule>
  </conditionalFormatting>
  <conditionalFormatting sqref="C7">
    <cfRule type="containsText" dxfId="5" priority="4" operator="containsText" text="xx/xx/xxxx">
      <formula>NOT(ISERROR(SEARCH("xx/xx/xxxx",C7)))</formula>
    </cfRule>
  </conditionalFormatting>
  <conditionalFormatting sqref="C9">
    <cfRule type="containsText" dxfId="4" priority="2" operator="containsText" text="xx/xx/xxxx">
      <formula>NOT(ISERROR(SEARCH("xx/xx/xxxx",C9)))</formula>
    </cfRule>
  </conditionalFormatting>
  <conditionalFormatting sqref="D7">
    <cfRule type="containsText" dxfId="3" priority="8" operator="containsText" text="xx/xx/xxxx">
      <formula>NOT(ISERROR(SEARCH("xx/xx/xxxx",D7)))</formula>
    </cfRule>
  </conditionalFormatting>
  <conditionalFormatting sqref="D9">
    <cfRule type="containsText" dxfId="2" priority="1" operator="containsText" text="xx/xx/xxxx">
      <formula>NOT(ISERROR(SEARCH("xx/xx/xxxx",D9)))</formula>
    </cfRule>
  </conditionalFormatting>
  <conditionalFormatting sqref="E7:K7">
    <cfRule type="containsText" dxfId="1" priority="15" operator="containsText" text="10/12/xxxx">
      <formula>NOT(ISERROR(SEARCH("10/12/xxxx",E7)))</formula>
    </cfRule>
  </conditionalFormatting>
  <conditionalFormatting sqref="E9:K9">
    <cfRule type="containsText" dxfId="0" priority="14" operator="containsText" text="xx/xx/xxxx">
      <formula>NOT(ISERROR(SEARCH("xx/xx/xxxx",E9)))</formula>
    </cfRule>
  </conditionalFormatting>
  <dataValidations count="6">
    <dataValidation allowBlank="1" showInputMessage="1" showErrorMessage="1" prompt="Please input the correct Rehabilitation Area number (RA#)" sqref="E2:K2" xr:uid="{31935D29-8B64-4B00-A688-5357321F842A}"/>
    <dataValidation allowBlank="1" showInputMessage="1" showErrorMessage="1" promptTitle="Insert Area (ha)" prompt="Please insert the cumulative area achieved in hectares (ha) as required" sqref="B11:K18" xr:uid="{98470EF5-C057-4803-96C5-39B730571B2E}"/>
    <dataValidation allowBlank="1" showInputMessage="1" showErrorMessage="1" promptTitle="Insert Area (ha)" prompt="Please insert the cumulative area available in hectares (ha)" sqref="B8:K8" xr:uid="{4CB5599A-E6BE-4BBA-A75E-2220C077B54C}"/>
    <dataValidation allowBlank="1" showInputMessage="1" showErrorMessage="1" promptTitle="Insert Date" prompt="Please insert the data the milestone is to be completed by" sqref="B7:C7 B9:K9" xr:uid="{A28883AD-ED17-4B36-A7A5-99DBDB491708}"/>
    <dataValidation allowBlank="1" showInputMessage="1" showErrorMessage="1" promptTitle="Insert Date" prompt="Please insert the date the area is available for rehabilitation" sqref="D7:K7" xr:uid="{A655AD6D-C00F-4314-9B1D-C4E42F9A635B}"/>
    <dataValidation allowBlank="1" showInputMessage="1" showErrorMessage="1" promptTitle="Rehabilitation Milestone" prompt="Insert the Rehabilitation Milestone number here (RM#)" sqref="A11:A18" xr:uid="{24AC209A-F764-4D18-A7BF-94F4414AB86E}"/>
  </dataValidations>
  <pageMargins left="0.7" right="0.7" top="0.75" bottom="0.75" header="0.3" footer="0.3"/>
  <pageSetup paperSize="9" scale="95"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947F-FC3C-4122-852A-61A54F2DE0AF}">
  <sheetPr>
    <pageSetUpPr fitToPage="1"/>
  </sheetPr>
  <dimension ref="A1:K17"/>
  <sheetViews>
    <sheetView workbookViewId="0">
      <selection activeCell="D26" sqref="D26"/>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53</v>
      </c>
      <c r="F2" s="35"/>
      <c r="G2" s="35"/>
      <c r="H2" s="35"/>
      <c r="I2" s="35"/>
      <c r="J2" s="35"/>
      <c r="K2" s="35"/>
    </row>
    <row r="3" spans="1:11" ht="16.5" customHeight="1" thickBot="1" x14ac:dyDescent="0.3">
      <c r="A3" s="36" t="s">
        <v>1</v>
      </c>
      <c r="B3" s="36"/>
      <c r="C3" s="36"/>
      <c r="D3" s="36"/>
      <c r="E3" s="43" t="s">
        <v>65</v>
      </c>
      <c r="F3" s="44"/>
      <c r="G3" s="44"/>
      <c r="H3" s="44"/>
      <c r="I3" s="44"/>
      <c r="J3" s="44"/>
      <c r="K3" s="45"/>
    </row>
    <row r="4" spans="1:11" ht="15.95" customHeight="1" thickBot="1" x14ac:dyDescent="0.3">
      <c r="A4" s="36" t="s">
        <v>29</v>
      </c>
      <c r="B4" s="36"/>
      <c r="C4" s="36"/>
      <c r="D4" s="36"/>
      <c r="E4" s="35">
        <v>18.725000000000001</v>
      </c>
      <c r="F4" s="35"/>
      <c r="G4" s="35"/>
      <c r="H4" s="35"/>
      <c r="I4" s="35"/>
      <c r="J4" s="35"/>
      <c r="K4" s="35"/>
    </row>
    <row r="5" spans="1:11" ht="16.5" customHeight="1" thickBot="1" x14ac:dyDescent="0.3">
      <c r="A5" s="34" t="s">
        <v>50</v>
      </c>
      <c r="B5" s="34"/>
      <c r="C5" s="34"/>
      <c r="D5" s="34"/>
      <c r="E5" s="35" t="s">
        <v>48</v>
      </c>
      <c r="F5" s="35"/>
      <c r="G5" s="35"/>
      <c r="H5" s="35"/>
      <c r="I5" s="35"/>
      <c r="J5" s="35"/>
      <c r="K5" s="35"/>
    </row>
    <row r="6" spans="1:11" ht="15.95" customHeight="1" thickBot="1" x14ac:dyDescent="0.3">
      <c r="A6" s="36">
        <v>45270</v>
      </c>
      <c r="B6" s="36"/>
      <c r="C6" s="36"/>
      <c r="D6" s="36"/>
      <c r="E6" s="35" t="s">
        <v>49</v>
      </c>
      <c r="F6" s="35"/>
      <c r="G6" s="35"/>
      <c r="H6" s="35"/>
      <c r="I6" s="35"/>
      <c r="J6" s="35"/>
      <c r="K6" s="35"/>
    </row>
    <row r="7" spans="1:11" ht="30.95" customHeight="1" thickBot="1" x14ac:dyDescent="0.3">
      <c r="A7" s="3" t="s">
        <v>2</v>
      </c>
      <c r="B7" s="16">
        <v>45270</v>
      </c>
      <c r="C7" s="13"/>
      <c r="D7" s="13" t="s">
        <v>23</v>
      </c>
      <c r="E7" s="13" t="s">
        <v>23</v>
      </c>
      <c r="F7" s="13" t="s">
        <v>23</v>
      </c>
      <c r="G7" s="13" t="s">
        <v>23</v>
      </c>
      <c r="H7" s="13" t="s">
        <v>23</v>
      </c>
      <c r="I7" s="13" t="s">
        <v>23</v>
      </c>
      <c r="J7" s="13" t="s">
        <v>23</v>
      </c>
      <c r="K7" s="13" t="s">
        <v>23</v>
      </c>
    </row>
    <row r="8" spans="1:11" ht="30.95" customHeight="1" thickBot="1" x14ac:dyDescent="0.3">
      <c r="A8" s="3" t="s">
        <v>14</v>
      </c>
      <c r="B8" s="14">
        <f>E4</f>
        <v>18.725000000000001</v>
      </c>
      <c r="C8" s="14"/>
      <c r="D8" s="14"/>
      <c r="E8" s="14"/>
      <c r="F8" s="14"/>
      <c r="G8" s="14"/>
      <c r="H8" s="14"/>
      <c r="I8" s="14"/>
      <c r="J8" s="14"/>
      <c r="K8" s="15"/>
    </row>
    <row r="9" spans="1:11" ht="30.95" customHeight="1" thickBot="1" x14ac:dyDescent="0.3">
      <c r="A9" s="4" t="s">
        <v>3</v>
      </c>
      <c r="B9" s="16">
        <v>45270</v>
      </c>
      <c r="C9" s="16"/>
      <c r="D9" s="16" t="s">
        <v>24</v>
      </c>
      <c r="E9" s="16" t="s">
        <v>24</v>
      </c>
      <c r="F9" s="16" t="s">
        <v>24</v>
      </c>
      <c r="G9" s="16" t="s">
        <v>24</v>
      </c>
      <c r="H9" s="16" t="s">
        <v>24</v>
      </c>
      <c r="I9" s="16" t="s">
        <v>24</v>
      </c>
      <c r="J9" s="16" t="s">
        <v>24</v>
      </c>
      <c r="K9" s="16" t="s">
        <v>24</v>
      </c>
    </row>
    <row r="10" spans="1:11" ht="30.75" thickBot="1" x14ac:dyDescent="0.3">
      <c r="A10" s="1" t="s">
        <v>4</v>
      </c>
      <c r="B10" s="37" t="s">
        <v>5</v>
      </c>
      <c r="C10" s="38"/>
      <c r="D10" s="38"/>
      <c r="E10" s="38"/>
      <c r="F10" s="38"/>
      <c r="G10" s="38"/>
      <c r="H10" s="38"/>
      <c r="I10" s="38"/>
      <c r="J10" s="38"/>
      <c r="K10" s="39"/>
    </row>
    <row r="11" spans="1:11" ht="15.75" thickBot="1" x14ac:dyDescent="0.3">
      <c r="A11" s="6" t="s">
        <v>37</v>
      </c>
      <c r="B11" s="17">
        <v>18.725000000000001</v>
      </c>
      <c r="C11" s="17"/>
      <c r="D11" s="19"/>
      <c r="E11" s="19"/>
      <c r="F11" s="19"/>
      <c r="G11" s="19"/>
      <c r="H11" s="19"/>
      <c r="I11" s="19"/>
      <c r="J11" s="19"/>
      <c r="K11" s="20"/>
    </row>
    <row r="12" spans="1:11" x14ac:dyDescent="0.25">
      <c r="A12"/>
    </row>
    <row r="13" spans="1:11" ht="15.75" thickBot="1" x14ac:dyDescent="0.3"/>
    <row r="14" spans="1:11" x14ac:dyDescent="0.25">
      <c r="A14" s="25" t="s">
        <v>25</v>
      </c>
      <c r="B14" s="26"/>
      <c r="C14" s="26"/>
      <c r="D14" s="26"/>
      <c r="E14" s="26"/>
      <c r="F14" s="26"/>
      <c r="G14" s="26"/>
      <c r="H14" s="26"/>
      <c r="I14" s="26"/>
      <c r="J14" s="26"/>
      <c r="K14" s="27"/>
    </row>
    <row r="15" spans="1:11" x14ac:dyDescent="0.25">
      <c r="A15" s="28" t="s">
        <v>26</v>
      </c>
      <c r="B15" s="29"/>
      <c r="C15" s="29"/>
      <c r="D15" s="29"/>
      <c r="E15" s="29"/>
      <c r="F15" s="29"/>
      <c r="G15" s="29"/>
      <c r="H15" s="29"/>
      <c r="I15" s="29"/>
      <c r="J15" s="29"/>
      <c r="K15" s="30"/>
    </row>
    <row r="16" spans="1:11" x14ac:dyDescent="0.25">
      <c r="A16" s="28" t="s">
        <v>27</v>
      </c>
      <c r="B16" s="29"/>
      <c r="C16" s="29"/>
      <c r="D16" s="29"/>
      <c r="E16" s="29"/>
      <c r="F16" s="29"/>
      <c r="G16" s="29"/>
      <c r="H16" s="29"/>
      <c r="I16" s="29"/>
      <c r="J16" s="29"/>
      <c r="K16" s="30"/>
    </row>
    <row r="17" spans="1:11" ht="15.75" thickBot="1" x14ac:dyDescent="0.3">
      <c r="A17" s="31" t="s">
        <v>28</v>
      </c>
      <c r="B17" s="32"/>
      <c r="C17" s="32"/>
      <c r="D17" s="32"/>
      <c r="E17" s="32"/>
      <c r="F17" s="32"/>
      <c r="G17" s="32"/>
      <c r="H17" s="32"/>
      <c r="I17" s="32"/>
      <c r="J17" s="32"/>
      <c r="K17" s="33"/>
    </row>
  </sheetData>
  <mergeCells count="16">
    <mergeCell ref="A4:D4"/>
    <mergeCell ref="E4:K4"/>
    <mergeCell ref="A1:K1"/>
    <mergeCell ref="A2:D2"/>
    <mergeCell ref="E2:K2"/>
    <mergeCell ref="A3:D3"/>
    <mergeCell ref="E3:K3"/>
    <mergeCell ref="A15:K15"/>
    <mergeCell ref="A16:K16"/>
    <mergeCell ref="A17:K17"/>
    <mergeCell ref="A5:D5"/>
    <mergeCell ref="E5:K5"/>
    <mergeCell ref="A6:D6"/>
    <mergeCell ref="E6:K6"/>
    <mergeCell ref="B10:K10"/>
    <mergeCell ref="A14:K14"/>
  </mergeCells>
  <conditionalFormatting sqref="B7">
    <cfRule type="containsText" dxfId="54" priority="1" operator="containsText" text="xx/xx/xxxx">
      <formula>NOT(ISERROR(SEARCH("xx/xx/xxxx",B7)))</formula>
    </cfRule>
  </conditionalFormatting>
  <conditionalFormatting sqref="B9:K9">
    <cfRule type="containsText" dxfId="53" priority="2" operator="containsText" text="xx/xx/xxxx">
      <formula>NOT(ISERROR(SEARCH("xx/xx/xxxx",B9)))</formula>
    </cfRule>
  </conditionalFormatting>
  <conditionalFormatting sqref="C7:K7">
    <cfRule type="containsText" dxfId="52" priority="3" operator="containsText" text="10/12/xxxx">
      <formula>NOT(ISERROR(SEARCH("10/12/xxxx",C7)))</formula>
    </cfRule>
  </conditionalFormatting>
  <dataValidations count="6">
    <dataValidation allowBlank="1" showInputMessage="1" showErrorMessage="1" prompt="Please input the correct Rehabilitation Area number (RA#)" sqref="E2:K2" xr:uid="{D667B8F5-32D9-45D7-B3A8-A1D6C9BF5FD5}"/>
    <dataValidation allowBlank="1" showInputMessage="1" showErrorMessage="1" promptTitle="Insert Area (ha)" prompt="Please insert the cumulative area available in hectares (ha)" sqref="B8:K8" xr:uid="{8DA1E48E-70F3-4AE0-B07F-C4CA92D80154}"/>
    <dataValidation allowBlank="1" showInputMessage="1" showErrorMessage="1" promptTitle="Insert Date" prompt="Please insert the data the milestone is to be completed by" sqref="B9:K9 B7" xr:uid="{CAD49E6F-AC11-4EB8-846C-409A41ADD44D}"/>
    <dataValidation allowBlank="1" showInputMessage="1" showErrorMessage="1" promptTitle="Insert Date" prompt="Please insert the date the area is available for rehabilitation" sqref="C7:K7" xr:uid="{0A10C119-C64B-41CD-BD91-C34F8FB324F6}"/>
    <dataValidation allowBlank="1" showInputMessage="1" showErrorMessage="1" promptTitle="Insert Area (ha)" prompt="Please insert the cumulative area achieved in hectares (ha) as required" sqref="B11:K11" xr:uid="{130BA71F-793E-4E47-A4E3-C3D4B2A0B877}"/>
    <dataValidation allowBlank="1" showInputMessage="1" showErrorMessage="1" promptTitle="Rehabilitation Milestone" prompt="Insert the Rehabilitation Milestone number here (RM#)" sqref="A11" xr:uid="{D582FF5C-BA99-412C-B9C7-E1D88C50BD7B}"/>
  </dataValidations>
  <pageMargins left="0.7" right="0.7" top="0.75" bottom="0.75" header="0.3" footer="0.3"/>
  <pageSetup paperSize="9" scale="95"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EBC7-C31A-4683-A10C-73121321379F}">
  <sheetPr>
    <pageSetUpPr fitToPage="1"/>
  </sheetPr>
  <dimension ref="A1:K25"/>
  <sheetViews>
    <sheetView workbookViewId="0">
      <selection activeCell="C17" sqref="C17"/>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54</v>
      </c>
      <c r="F2" s="35"/>
      <c r="G2" s="35"/>
      <c r="H2" s="35"/>
      <c r="I2" s="35"/>
      <c r="J2" s="35"/>
      <c r="K2" s="35"/>
    </row>
    <row r="3" spans="1:11" ht="27.6" customHeight="1" thickBot="1" x14ac:dyDescent="0.3">
      <c r="A3" s="36" t="s">
        <v>1</v>
      </c>
      <c r="B3" s="36"/>
      <c r="C3" s="36"/>
      <c r="D3" s="36"/>
      <c r="E3" s="43" t="s">
        <v>66</v>
      </c>
      <c r="F3" s="44"/>
      <c r="G3" s="44"/>
      <c r="H3" s="44"/>
      <c r="I3" s="44"/>
      <c r="J3" s="44"/>
      <c r="K3" s="45"/>
    </row>
    <row r="4" spans="1:11" ht="15.95" customHeight="1" thickBot="1" x14ac:dyDescent="0.3">
      <c r="A4" s="36" t="s">
        <v>29</v>
      </c>
      <c r="B4" s="36"/>
      <c r="C4" s="36"/>
      <c r="D4" s="36"/>
      <c r="E4" s="35">
        <v>47.052999999999997</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49</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47.052999999999997</v>
      </c>
      <c r="C8" s="14">
        <f>Table226[[#This Row],[Column2]]</f>
        <v>47.052999999999997</v>
      </c>
      <c r="D8" s="14">
        <f>Table226[[#This Row],[Column2]]</f>
        <v>47.052999999999997</v>
      </c>
      <c r="E8" s="14"/>
      <c r="F8" s="14"/>
      <c r="G8" s="14"/>
      <c r="H8" s="14"/>
      <c r="I8" s="14"/>
      <c r="J8" s="14"/>
      <c r="K8" s="15"/>
    </row>
    <row r="9" spans="1:11" ht="30.95" customHeight="1" thickBot="1" x14ac:dyDescent="0.3">
      <c r="A9" s="4" t="s">
        <v>3</v>
      </c>
      <c r="B9" s="23">
        <v>54036</v>
      </c>
      <c r="C9" s="23">
        <v>55132</v>
      </c>
      <c r="D9" s="16">
        <v>55497</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47.052999999999997</v>
      </c>
      <c r="C11" s="17"/>
      <c r="D11" s="17"/>
      <c r="E11" s="17"/>
      <c r="F11" s="17"/>
      <c r="G11" s="17"/>
      <c r="H11" s="17"/>
      <c r="I11" s="17"/>
      <c r="J11" s="17"/>
      <c r="K11" s="18"/>
    </row>
    <row r="12" spans="1:11" ht="15.75" thickBot="1" x14ac:dyDescent="0.3">
      <c r="A12" s="5" t="s">
        <v>10</v>
      </c>
      <c r="B12" s="17">
        <f>B8</f>
        <v>47.052999999999997</v>
      </c>
      <c r="C12" s="17"/>
      <c r="D12" s="17"/>
      <c r="E12" s="17"/>
      <c r="F12" s="17"/>
      <c r="G12" s="17"/>
      <c r="H12" s="17"/>
      <c r="I12" s="17"/>
      <c r="J12" s="17"/>
      <c r="K12" s="18"/>
    </row>
    <row r="13" spans="1:11" ht="15.75" thickBot="1" x14ac:dyDescent="0.3">
      <c r="A13" s="5" t="s">
        <v>11</v>
      </c>
      <c r="B13" s="17">
        <f>B8</f>
        <v>47.052999999999997</v>
      </c>
      <c r="C13" s="17"/>
      <c r="D13" s="17"/>
      <c r="E13" s="17"/>
      <c r="F13" s="17"/>
      <c r="G13" s="17"/>
      <c r="H13" s="17"/>
      <c r="I13" s="17"/>
      <c r="J13" s="17"/>
      <c r="K13" s="18"/>
    </row>
    <row r="14" spans="1:11" ht="15.75" thickBot="1" x14ac:dyDescent="0.3">
      <c r="A14" s="5" t="s">
        <v>12</v>
      </c>
      <c r="B14" s="17">
        <f>B8</f>
        <v>47.052999999999997</v>
      </c>
      <c r="C14" s="17"/>
      <c r="D14" s="17"/>
      <c r="E14" s="17"/>
      <c r="F14" s="17"/>
      <c r="G14" s="17"/>
      <c r="H14" s="17"/>
      <c r="I14" s="17"/>
      <c r="J14" s="17"/>
      <c r="K14" s="18"/>
    </row>
    <row r="15" spans="1:11" ht="15.75" thickBot="1" x14ac:dyDescent="0.3">
      <c r="A15" s="5" t="s">
        <v>15</v>
      </c>
      <c r="B15" s="17"/>
      <c r="C15" s="17">
        <f>C8</f>
        <v>47.052999999999997</v>
      </c>
      <c r="D15" s="17"/>
      <c r="E15" s="17"/>
      <c r="F15" s="17"/>
      <c r="G15" s="17"/>
      <c r="H15" s="17"/>
      <c r="I15" s="17"/>
      <c r="J15" s="17"/>
      <c r="K15" s="18"/>
    </row>
    <row r="16" spans="1:11" ht="15.75" thickBot="1" x14ac:dyDescent="0.3">
      <c r="A16" s="5" t="s">
        <v>16</v>
      </c>
      <c r="B16" s="17"/>
      <c r="C16" s="17">
        <f>C8</f>
        <v>47.052999999999997</v>
      </c>
      <c r="D16" s="17"/>
      <c r="E16" s="17"/>
      <c r="F16" s="17"/>
      <c r="G16" s="17"/>
      <c r="H16" s="17"/>
      <c r="I16" s="17"/>
      <c r="J16" s="17"/>
      <c r="K16" s="18"/>
    </row>
    <row r="17" spans="1:11" ht="15.75" thickBot="1" x14ac:dyDescent="0.3">
      <c r="A17" s="5" t="s">
        <v>19</v>
      </c>
      <c r="B17" s="17"/>
      <c r="C17" s="17">
        <f>C8</f>
        <v>47.052999999999997</v>
      </c>
      <c r="D17" s="17"/>
      <c r="E17" s="17"/>
      <c r="F17" s="17"/>
      <c r="G17" s="17"/>
      <c r="H17" s="17"/>
      <c r="I17" s="17"/>
      <c r="J17" s="17"/>
      <c r="K17" s="18"/>
    </row>
    <row r="18" spans="1:11" ht="15.75" thickBot="1" x14ac:dyDescent="0.3">
      <c r="A18" s="5" t="s">
        <v>37</v>
      </c>
      <c r="B18" s="17"/>
      <c r="C18" s="17"/>
      <c r="D18" s="17">
        <f>D8</f>
        <v>47.052999999999997</v>
      </c>
      <c r="E18" s="17"/>
      <c r="F18" s="17"/>
      <c r="G18" s="17"/>
      <c r="H18" s="17"/>
      <c r="I18" s="17"/>
      <c r="J18" s="17"/>
      <c r="K18" s="18"/>
    </row>
    <row r="19" spans="1:11" x14ac:dyDescent="0.25">
      <c r="A19" s="6"/>
      <c r="B19" s="19"/>
      <c r="C19" s="19"/>
      <c r="D19" s="19"/>
      <c r="E19" s="19"/>
      <c r="F19" s="19"/>
      <c r="G19" s="19"/>
      <c r="H19" s="19"/>
      <c r="I19" s="19"/>
      <c r="J19" s="19"/>
      <c r="K19" s="20"/>
    </row>
    <row r="20" spans="1:11" x14ac:dyDescent="0.25">
      <c r="A20"/>
    </row>
    <row r="21" spans="1:11" ht="15.75" thickBot="1" x14ac:dyDescent="0.3"/>
    <row r="22" spans="1:11" x14ac:dyDescent="0.25">
      <c r="A22" s="25" t="s">
        <v>25</v>
      </c>
      <c r="B22" s="26"/>
      <c r="C22" s="26"/>
      <c r="D22" s="26"/>
      <c r="E22" s="26"/>
      <c r="F22" s="26"/>
      <c r="G22" s="26"/>
      <c r="H22" s="26"/>
      <c r="I22" s="26"/>
      <c r="J22" s="26"/>
      <c r="K22" s="27"/>
    </row>
    <row r="23" spans="1:11" x14ac:dyDescent="0.25">
      <c r="A23" s="28" t="s">
        <v>26</v>
      </c>
      <c r="B23" s="29"/>
      <c r="C23" s="29"/>
      <c r="D23" s="29"/>
      <c r="E23" s="29"/>
      <c r="F23" s="29"/>
      <c r="G23" s="29"/>
      <c r="H23" s="29"/>
      <c r="I23" s="29"/>
      <c r="J23" s="29"/>
      <c r="K23" s="30"/>
    </row>
    <row r="24" spans="1:11" x14ac:dyDescent="0.25">
      <c r="A24" s="28" t="s">
        <v>27</v>
      </c>
      <c r="B24" s="29"/>
      <c r="C24" s="29"/>
      <c r="D24" s="29"/>
      <c r="E24" s="29"/>
      <c r="F24" s="29"/>
      <c r="G24" s="29"/>
      <c r="H24" s="29"/>
      <c r="I24" s="29"/>
      <c r="J24" s="29"/>
      <c r="K24" s="30"/>
    </row>
    <row r="25" spans="1:11" ht="15.75" thickBot="1" x14ac:dyDescent="0.3">
      <c r="A25" s="31" t="s">
        <v>28</v>
      </c>
      <c r="B25" s="32"/>
      <c r="C25" s="32"/>
      <c r="D25" s="32"/>
      <c r="E25" s="32"/>
      <c r="F25" s="32"/>
      <c r="G25" s="32"/>
      <c r="H25" s="32"/>
      <c r="I25" s="32"/>
      <c r="J25" s="32"/>
      <c r="K25" s="33"/>
    </row>
  </sheetData>
  <mergeCells count="16">
    <mergeCell ref="A4:D4"/>
    <mergeCell ref="E4:K4"/>
    <mergeCell ref="A1:K1"/>
    <mergeCell ref="A2:D2"/>
    <mergeCell ref="E2:K2"/>
    <mergeCell ref="A3:D3"/>
    <mergeCell ref="E3:K3"/>
    <mergeCell ref="A23:K23"/>
    <mergeCell ref="A24:K24"/>
    <mergeCell ref="A25:K25"/>
    <mergeCell ref="A5:D5"/>
    <mergeCell ref="E5:K5"/>
    <mergeCell ref="A6:D6"/>
    <mergeCell ref="E6:K6"/>
    <mergeCell ref="B10:K10"/>
    <mergeCell ref="A22:K22"/>
  </mergeCells>
  <conditionalFormatting sqref="B7">
    <cfRule type="containsText" dxfId="51" priority="3" operator="containsText" text="xx/xx/xxxx">
      <formula>NOT(ISERROR(SEARCH("xx/xx/xxxx",B7)))</formula>
    </cfRule>
  </conditionalFormatting>
  <conditionalFormatting sqref="B9 D9:K9">
    <cfRule type="containsText" dxfId="50" priority="4" operator="containsText" text="xx/xx/xxxx">
      <formula>NOT(ISERROR(SEARCH("xx/xx/xxxx",B9)))</formula>
    </cfRule>
  </conditionalFormatting>
  <conditionalFormatting sqref="C9">
    <cfRule type="containsText" dxfId="49" priority="1" operator="containsText" text="xx/xx/xxxx">
      <formula>NOT(ISERROR(SEARCH("xx/xx/xxxx",C9)))</formula>
    </cfRule>
  </conditionalFormatting>
  <conditionalFormatting sqref="C7:D7">
    <cfRule type="containsText" dxfId="48" priority="2" operator="containsText" text="xx/xx/xxxx">
      <formula>NOT(ISERROR(SEARCH("xx/xx/xxxx",C7)))</formula>
    </cfRule>
  </conditionalFormatting>
  <conditionalFormatting sqref="E7:K7">
    <cfRule type="containsText" dxfId="47" priority="5" operator="containsText" text="10/12/xxxx">
      <formula>NOT(ISERROR(SEARCH("10/12/xxxx",E7)))</formula>
    </cfRule>
  </conditionalFormatting>
  <dataValidations count="6">
    <dataValidation allowBlank="1" showInputMessage="1" showErrorMessage="1" promptTitle="Rehabilitation Milestone" prompt="Insert the Rehabilitation Milestone number here (RM#)" sqref="A11:A19" xr:uid="{35788D71-2B4C-4DEA-9A12-3B8261F1A0B3}"/>
    <dataValidation allowBlank="1" showInputMessage="1" showErrorMessage="1" promptTitle="Insert Date" prompt="Please insert the date the area is available for rehabilitation" sqref="D7:K7" xr:uid="{F6FD7500-1B38-462A-A9A1-B944BD4C611E}"/>
    <dataValidation allowBlank="1" showInputMessage="1" showErrorMessage="1" promptTitle="Insert Date" prompt="Please insert the data the milestone is to be completed by" sqref="B9:K9 B7:C7" xr:uid="{564B3A8E-3496-48FB-B709-18E36DFD61FF}"/>
    <dataValidation allowBlank="1" showInputMessage="1" showErrorMessage="1" promptTitle="Insert Area (ha)" prompt="Please insert the cumulative area available in hectares (ha)" sqref="B8:K8" xr:uid="{82993D55-D30C-4E10-B0FB-37BB221F73A5}"/>
    <dataValidation allowBlank="1" showInputMessage="1" showErrorMessage="1" promptTitle="Insert Area (ha)" prompt="Please insert the cumulative area achieved in hectares (ha) as required" sqref="B11:K19" xr:uid="{A4F6C0D6-D8D2-427A-B9B3-18BFC5B3F3E3}"/>
    <dataValidation allowBlank="1" showInputMessage="1" showErrorMessage="1" prompt="Please input the correct Rehabilitation Area number (RA#)" sqref="E2:K2" xr:uid="{DA2FC32A-92C2-45CE-9A09-FD60D2C5EDA0}"/>
  </dataValidations>
  <pageMargins left="0.7" right="0.7" top="0.75" bottom="0.75" header="0.3" footer="0.3"/>
  <pageSetup paperSize="9" scale="95"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646E-331B-421E-9FDD-A84A72A20E32}">
  <sheetPr>
    <pageSetUpPr fitToPage="1"/>
  </sheetPr>
  <dimension ref="A1:K24"/>
  <sheetViews>
    <sheetView workbookViewId="0">
      <selection activeCell="A17" sqref="A17"/>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56</v>
      </c>
      <c r="F2" s="35"/>
      <c r="G2" s="35"/>
      <c r="H2" s="35"/>
      <c r="I2" s="35"/>
      <c r="J2" s="35"/>
      <c r="K2" s="35"/>
    </row>
    <row r="3" spans="1:11" ht="27.6" customHeight="1" thickBot="1" x14ac:dyDescent="0.3">
      <c r="A3" s="36" t="s">
        <v>1</v>
      </c>
      <c r="B3" s="36"/>
      <c r="C3" s="36"/>
      <c r="D3" s="36"/>
      <c r="E3" s="43" t="s">
        <v>67</v>
      </c>
      <c r="F3" s="44"/>
      <c r="G3" s="44"/>
      <c r="H3" s="44"/>
      <c r="I3" s="44"/>
      <c r="J3" s="44"/>
      <c r="K3" s="45"/>
    </row>
    <row r="4" spans="1:11" ht="15.95" customHeight="1" thickBot="1" x14ac:dyDescent="0.3">
      <c r="A4" s="36" t="s">
        <v>29</v>
      </c>
      <c r="B4" s="36"/>
      <c r="C4" s="36"/>
      <c r="D4" s="36"/>
      <c r="E4" s="35">
        <v>3.734</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52</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3.734</v>
      </c>
      <c r="C8" s="14">
        <f>Table22614[[#This Row],[Column2]]</f>
        <v>3.734</v>
      </c>
      <c r="D8" s="14">
        <f>Table22614[[#This Row],[Column2]]</f>
        <v>3.734</v>
      </c>
      <c r="E8" s="14"/>
      <c r="F8" s="14"/>
      <c r="G8" s="14"/>
      <c r="H8" s="14"/>
      <c r="I8" s="14"/>
      <c r="J8" s="14"/>
      <c r="K8" s="15"/>
    </row>
    <row r="9" spans="1:11" ht="30.95" customHeight="1" thickBot="1" x14ac:dyDescent="0.3">
      <c r="A9" s="4" t="s">
        <v>3</v>
      </c>
      <c r="B9" s="23">
        <v>54036</v>
      </c>
      <c r="C9" s="23">
        <v>55132</v>
      </c>
      <c r="D9" s="16">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3.734</v>
      </c>
      <c r="C11" s="17"/>
      <c r="D11" s="17"/>
      <c r="E11" s="17"/>
      <c r="F11" s="17"/>
      <c r="G11" s="17"/>
      <c r="H11" s="17"/>
      <c r="I11" s="17"/>
      <c r="J11" s="17"/>
      <c r="K11" s="18"/>
    </row>
    <row r="12" spans="1:11" ht="15.75" thickBot="1" x14ac:dyDescent="0.3">
      <c r="A12" s="5" t="s">
        <v>10</v>
      </c>
      <c r="B12" s="17">
        <f>B8</f>
        <v>3.734</v>
      </c>
      <c r="C12" s="17"/>
      <c r="D12" s="17"/>
      <c r="E12" s="17"/>
      <c r="F12" s="17"/>
      <c r="G12" s="17"/>
      <c r="H12" s="17"/>
      <c r="I12" s="17"/>
      <c r="J12" s="17"/>
      <c r="K12" s="18"/>
    </row>
    <row r="13" spans="1:11" ht="15.75" thickBot="1" x14ac:dyDescent="0.3">
      <c r="A13" s="5" t="s">
        <v>13</v>
      </c>
      <c r="B13" s="17">
        <f>B8</f>
        <v>3.734</v>
      </c>
      <c r="C13" s="17"/>
      <c r="D13" s="17"/>
      <c r="E13" s="17"/>
      <c r="F13" s="17"/>
      <c r="G13" s="17"/>
      <c r="H13" s="17"/>
      <c r="I13" s="17"/>
      <c r="J13" s="17"/>
      <c r="K13" s="18"/>
    </row>
    <row r="14" spans="1:11" ht="15.75" thickBot="1" x14ac:dyDescent="0.3">
      <c r="A14" s="5" t="s">
        <v>16</v>
      </c>
      <c r="B14" s="17">
        <f>B8</f>
        <v>3.734</v>
      </c>
      <c r="C14" s="17"/>
      <c r="D14" s="17"/>
      <c r="E14" s="17"/>
      <c r="F14" s="17"/>
      <c r="G14" s="17"/>
      <c r="H14" s="17"/>
      <c r="I14" s="17"/>
      <c r="J14" s="17"/>
      <c r="K14" s="18"/>
    </row>
    <row r="15" spans="1:11" ht="15.75" thickBot="1" x14ac:dyDescent="0.3">
      <c r="A15" s="5" t="s">
        <v>17</v>
      </c>
      <c r="B15" s="17">
        <f>B8</f>
        <v>3.734</v>
      </c>
      <c r="C15" s="17"/>
      <c r="D15" s="17"/>
      <c r="E15" s="17"/>
      <c r="F15" s="17"/>
      <c r="G15" s="17"/>
      <c r="H15" s="17"/>
      <c r="I15" s="17"/>
      <c r="J15" s="17"/>
      <c r="K15" s="18"/>
    </row>
    <row r="16" spans="1:11" ht="15.75" thickBot="1" x14ac:dyDescent="0.3">
      <c r="A16" s="5" t="s">
        <v>18</v>
      </c>
      <c r="B16" s="17"/>
      <c r="C16" s="17">
        <f>C8</f>
        <v>3.734</v>
      </c>
      <c r="D16" s="17"/>
      <c r="E16" s="17"/>
      <c r="F16" s="17"/>
      <c r="G16" s="17"/>
      <c r="H16" s="17"/>
      <c r="I16" s="17"/>
      <c r="J16" s="17"/>
      <c r="K16" s="18"/>
    </row>
    <row r="17" spans="1:11" ht="15.75" thickBot="1" x14ac:dyDescent="0.3">
      <c r="A17" s="5" t="s">
        <v>32</v>
      </c>
      <c r="B17" s="17"/>
      <c r="C17" s="17"/>
      <c r="D17" s="17">
        <f>D8</f>
        <v>3.734</v>
      </c>
      <c r="E17" s="17"/>
      <c r="F17" s="17"/>
      <c r="G17" s="17"/>
      <c r="H17" s="17"/>
      <c r="I17" s="17"/>
      <c r="J17" s="17"/>
      <c r="K17" s="18"/>
    </row>
    <row r="18" spans="1:11" x14ac:dyDescent="0.25">
      <c r="A18" s="6"/>
      <c r="B18" s="19"/>
      <c r="C18" s="19"/>
      <c r="D18" s="19"/>
      <c r="E18" s="19"/>
      <c r="F18" s="19"/>
      <c r="G18" s="19"/>
      <c r="H18" s="19"/>
      <c r="I18" s="19"/>
      <c r="J18" s="19"/>
      <c r="K18" s="20"/>
    </row>
    <row r="19" spans="1:11" x14ac:dyDescent="0.25">
      <c r="A19"/>
    </row>
    <row r="20" spans="1:11" ht="15.75" thickBot="1" x14ac:dyDescent="0.3"/>
    <row r="21" spans="1:11" x14ac:dyDescent="0.25">
      <c r="A21" s="25" t="s">
        <v>25</v>
      </c>
      <c r="B21" s="26"/>
      <c r="C21" s="26"/>
      <c r="D21" s="26"/>
      <c r="E21" s="26"/>
      <c r="F21" s="26"/>
      <c r="G21" s="26"/>
      <c r="H21" s="26"/>
      <c r="I21" s="26"/>
      <c r="J21" s="26"/>
      <c r="K21" s="27"/>
    </row>
    <row r="22" spans="1:11" x14ac:dyDescent="0.25">
      <c r="A22" s="28" t="s">
        <v>26</v>
      </c>
      <c r="B22" s="29"/>
      <c r="C22" s="29"/>
      <c r="D22" s="29"/>
      <c r="E22" s="29"/>
      <c r="F22" s="29"/>
      <c r="G22" s="29"/>
      <c r="H22" s="29"/>
      <c r="I22" s="29"/>
      <c r="J22" s="29"/>
      <c r="K22" s="30"/>
    </row>
    <row r="23" spans="1:11" x14ac:dyDescent="0.25">
      <c r="A23" s="28" t="s">
        <v>27</v>
      </c>
      <c r="B23" s="29"/>
      <c r="C23" s="29"/>
      <c r="D23" s="29"/>
      <c r="E23" s="29"/>
      <c r="F23" s="29"/>
      <c r="G23" s="29"/>
      <c r="H23" s="29"/>
      <c r="I23" s="29"/>
      <c r="J23" s="29"/>
      <c r="K23" s="30"/>
    </row>
    <row r="24" spans="1:11" ht="15.75" thickBot="1" x14ac:dyDescent="0.3">
      <c r="A24" s="31" t="s">
        <v>28</v>
      </c>
      <c r="B24" s="32"/>
      <c r="C24" s="32"/>
      <c r="D24" s="32"/>
      <c r="E24" s="32"/>
      <c r="F24" s="32"/>
      <c r="G24" s="32"/>
      <c r="H24" s="32"/>
      <c r="I24" s="32"/>
      <c r="J24" s="32"/>
      <c r="K24" s="33"/>
    </row>
  </sheetData>
  <mergeCells count="16">
    <mergeCell ref="A4:D4"/>
    <mergeCell ref="E4:K4"/>
    <mergeCell ref="A1:K1"/>
    <mergeCell ref="A2:D2"/>
    <mergeCell ref="E2:K2"/>
    <mergeCell ref="A3:D3"/>
    <mergeCell ref="E3:K3"/>
    <mergeCell ref="A22:K22"/>
    <mergeCell ref="A23:K23"/>
    <mergeCell ref="A24:K24"/>
    <mergeCell ref="A5:D5"/>
    <mergeCell ref="E5:K5"/>
    <mergeCell ref="A6:D6"/>
    <mergeCell ref="E6:K6"/>
    <mergeCell ref="B10:K10"/>
    <mergeCell ref="A21:K21"/>
  </mergeCells>
  <conditionalFormatting sqref="B7">
    <cfRule type="containsText" dxfId="46" priority="3" operator="containsText" text="xx/xx/xxxx">
      <formula>NOT(ISERROR(SEARCH("xx/xx/xxxx",B7)))</formula>
    </cfRule>
  </conditionalFormatting>
  <conditionalFormatting sqref="B9 D9:K9">
    <cfRule type="containsText" dxfId="45" priority="4" operator="containsText" text="xx/xx/xxxx">
      <formula>NOT(ISERROR(SEARCH("xx/xx/xxxx",B9)))</formula>
    </cfRule>
  </conditionalFormatting>
  <conditionalFormatting sqref="C9">
    <cfRule type="containsText" dxfId="44" priority="1" operator="containsText" text="xx/xx/xxxx">
      <formula>NOT(ISERROR(SEARCH("xx/xx/xxxx",C9)))</formula>
    </cfRule>
  </conditionalFormatting>
  <conditionalFormatting sqref="C7:D7">
    <cfRule type="containsText" dxfId="43" priority="2" operator="containsText" text="xx/xx/xxxx">
      <formula>NOT(ISERROR(SEARCH("xx/xx/xxxx",C7)))</formula>
    </cfRule>
  </conditionalFormatting>
  <conditionalFormatting sqref="E7:K7">
    <cfRule type="containsText" dxfId="42" priority="5" operator="containsText" text="10/12/xxxx">
      <formula>NOT(ISERROR(SEARCH("10/12/xxxx",E7)))</formula>
    </cfRule>
  </conditionalFormatting>
  <dataValidations count="6">
    <dataValidation allowBlank="1" showInputMessage="1" showErrorMessage="1" prompt="Please input the correct Rehabilitation Area number (RA#)" sqref="E2:K2" xr:uid="{847EACE9-6236-4C4E-8F52-62E998FA1C33}"/>
    <dataValidation allowBlank="1" showInputMessage="1" showErrorMessage="1" promptTitle="Insert Area (ha)" prompt="Please insert the cumulative area achieved in hectares (ha) as required" sqref="B11:K18" xr:uid="{36F77F5D-7A84-4935-824D-8B4461636954}"/>
    <dataValidation allowBlank="1" showInputMessage="1" showErrorMessage="1" promptTitle="Insert Area (ha)" prompt="Please insert the cumulative area available in hectares (ha)" sqref="B8:K8" xr:uid="{CEE38808-490B-47A7-8204-D288D9C644F1}"/>
    <dataValidation allowBlank="1" showInputMessage="1" showErrorMessage="1" promptTitle="Insert Date" prompt="Please insert the data the milestone is to be completed by" sqref="B9:K9 B7:C7" xr:uid="{ACB42E6F-EA58-4355-9259-86ABD27A2704}"/>
    <dataValidation allowBlank="1" showInputMessage="1" showErrorMessage="1" promptTitle="Insert Date" prompt="Please insert the date the area is available for rehabilitation" sqref="D7:K7" xr:uid="{CCA2EBA2-5430-4D49-995A-7AEDF04073ED}"/>
    <dataValidation allowBlank="1" showInputMessage="1" showErrorMessage="1" promptTitle="Rehabilitation Milestone" prompt="Insert the Rehabilitation Milestone number here (RM#)" sqref="A11:A18" xr:uid="{E381360F-889A-49DF-8F7A-5D3A5C88BE6B}"/>
  </dataValidations>
  <pageMargins left="0.7" right="0.7" top="0.75" bottom="0.75" header="0.3" footer="0.3"/>
  <pageSetup paperSize="9" scale="95"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D835-E704-4227-8EF2-BEB8865344E3}">
  <sheetPr>
    <pageSetUpPr fitToPage="1"/>
  </sheetPr>
  <dimension ref="A1:K25"/>
  <sheetViews>
    <sheetView workbookViewId="0">
      <selection activeCell="B15" sqref="B15"/>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57</v>
      </c>
      <c r="F2" s="35"/>
      <c r="G2" s="35"/>
      <c r="H2" s="35"/>
      <c r="I2" s="35"/>
      <c r="J2" s="35"/>
      <c r="K2" s="35"/>
    </row>
    <row r="3" spans="1:11" ht="27.6" customHeight="1" thickBot="1" x14ac:dyDescent="0.3">
      <c r="A3" s="36" t="s">
        <v>1</v>
      </c>
      <c r="B3" s="36"/>
      <c r="C3" s="36"/>
      <c r="D3" s="36"/>
      <c r="E3" s="43" t="s">
        <v>55</v>
      </c>
      <c r="F3" s="44"/>
      <c r="G3" s="44"/>
      <c r="H3" s="44"/>
      <c r="I3" s="44"/>
      <c r="J3" s="44"/>
      <c r="K3" s="45"/>
    </row>
    <row r="4" spans="1:11" ht="15.95" customHeight="1" thickBot="1" x14ac:dyDescent="0.3">
      <c r="A4" s="36" t="s">
        <v>29</v>
      </c>
      <c r="B4" s="36"/>
      <c r="C4" s="36"/>
      <c r="D4" s="36"/>
      <c r="E4" s="35">
        <v>27.69</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49</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27.69</v>
      </c>
      <c r="C8" s="14">
        <f>Table2262[[#This Row],[Column2]]</f>
        <v>27.69</v>
      </c>
      <c r="D8" s="14">
        <f>Table2262[[#This Row],[Column2]]</f>
        <v>27.69</v>
      </c>
      <c r="E8" s="14"/>
      <c r="F8" s="14"/>
      <c r="G8" s="14"/>
      <c r="H8" s="14"/>
      <c r="I8" s="14"/>
      <c r="J8" s="14"/>
      <c r="K8" s="15"/>
    </row>
    <row r="9" spans="1:11" ht="30.95" customHeight="1" thickBot="1" x14ac:dyDescent="0.3">
      <c r="A9" s="4" t="s">
        <v>3</v>
      </c>
      <c r="B9" s="23">
        <v>54036</v>
      </c>
      <c r="C9" s="23">
        <v>55863</v>
      </c>
      <c r="D9" s="16">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27.69</v>
      </c>
      <c r="C11" s="17"/>
      <c r="D11" s="17"/>
      <c r="E11" s="17"/>
      <c r="F11" s="17"/>
      <c r="G11" s="17"/>
      <c r="H11" s="17"/>
      <c r="I11" s="17"/>
      <c r="J11" s="17"/>
      <c r="K11" s="18"/>
    </row>
    <row r="12" spans="1:11" ht="15.75" thickBot="1" x14ac:dyDescent="0.3">
      <c r="A12" s="5" t="s">
        <v>10</v>
      </c>
      <c r="B12" s="17">
        <f>B8</f>
        <v>27.69</v>
      </c>
      <c r="C12" s="17"/>
      <c r="D12" s="17"/>
      <c r="E12" s="17"/>
      <c r="F12" s="17"/>
      <c r="G12" s="17"/>
      <c r="H12" s="17"/>
      <c r="I12" s="17"/>
      <c r="J12" s="17"/>
      <c r="K12" s="18"/>
    </row>
    <row r="13" spans="1:11" ht="15.75" thickBot="1" x14ac:dyDescent="0.3">
      <c r="A13" s="5" t="s">
        <v>11</v>
      </c>
      <c r="B13" s="17">
        <f>B8</f>
        <v>27.69</v>
      </c>
      <c r="C13" s="17"/>
      <c r="D13" s="17"/>
      <c r="E13" s="17"/>
      <c r="F13" s="17"/>
      <c r="G13" s="17"/>
      <c r="H13" s="17"/>
      <c r="I13" s="17"/>
      <c r="J13" s="17"/>
      <c r="K13" s="18"/>
    </row>
    <row r="14" spans="1:11" ht="15.75" thickBot="1" x14ac:dyDescent="0.3">
      <c r="A14" s="5" t="s">
        <v>12</v>
      </c>
      <c r="B14" s="17">
        <f>B8</f>
        <v>27.69</v>
      </c>
      <c r="C14" s="17"/>
      <c r="D14" s="17"/>
      <c r="E14" s="17"/>
      <c r="F14" s="17"/>
      <c r="G14" s="17"/>
      <c r="H14" s="17"/>
      <c r="I14" s="17"/>
      <c r="J14" s="17"/>
      <c r="K14" s="18"/>
    </row>
    <row r="15" spans="1:11" ht="15.75" thickBot="1" x14ac:dyDescent="0.3">
      <c r="A15" s="5" t="s">
        <v>15</v>
      </c>
      <c r="B15" s="17"/>
      <c r="C15" s="17">
        <f>C8</f>
        <v>27.69</v>
      </c>
      <c r="D15" s="17"/>
      <c r="E15" s="17"/>
      <c r="F15" s="17"/>
      <c r="G15" s="17"/>
      <c r="H15" s="17"/>
      <c r="I15" s="17"/>
      <c r="J15" s="17"/>
      <c r="K15" s="18"/>
    </row>
    <row r="16" spans="1:11" ht="15.75" thickBot="1" x14ac:dyDescent="0.3">
      <c r="A16" s="5" t="s">
        <v>16</v>
      </c>
      <c r="B16" s="17"/>
      <c r="C16" s="17">
        <f>C8</f>
        <v>27.69</v>
      </c>
      <c r="D16" s="17"/>
      <c r="E16" s="17"/>
      <c r="F16" s="17"/>
      <c r="G16" s="17"/>
      <c r="H16" s="17"/>
      <c r="I16" s="17"/>
      <c r="J16" s="17"/>
      <c r="K16" s="18"/>
    </row>
    <row r="17" spans="1:11" ht="15.75" thickBot="1" x14ac:dyDescent="0.3">
      <c r="A17" s="5" t="s">
        <v>19</v>
      </c>
      <c r="B17" s="17"/>
      <c r="C17" s="17">
        <f>C8</f>
        <v>27.69</v>
      </c>
      <c r="D17" s="17"/>
      <c r="E17" s="17"/>
      <c r="F17" s="17"/>
      <c r="G17" s="17"/>
      <c r="H17" s="17"/>
      <c r="I17" s="17"/>
      <c r="J17" s="17"/>
      <c r="K17" s="18"/>
    </row>
    <row r="18" spans="1:11" ht="15.75" thickBot="1" x14ac:dyDescent="0.3">
      <c r="A18" s="5" t="s">
        <v>37</v>
      </c>
      <c r="B18" s="17"/>
      <c r="C18" s="17"/>
      <c r="D18" s="17">
        <f>D8</f>
        <v>27.69</v>
      </c>
      <c r="E18" s="17"/>
      <c r="F18" s="17"/>
      <c r="G18" s="17"/>
      <c r="H18" s="17"/>
      <c r="I18" s="17"/>
      <c r="J18" s="17"/>
      <c r="K18" s="18"/>
    </row>
    <row r="19" spans="1:11" x14ac:dyDescent="0.25">
      <c r="A19" s="6"/>
      <c r="B19" s="19"/>
      <c r="C19" s="19"/>
      <c r="D19" s="19"/>
      <c r="E19" s="19"/>
      <c r="F19" s="19"/>
      <c r="G19" s="19"/>
      <c r="H19" s="19"/>
      <c r="I19" s="19"/>
      <c r="J19" s="19"/>
      <c r="K19" s="20"/>
    </row>
    <row r="20" spans="1:11" x14ac:dyDescent="0.25">
      <c r="A20"/>
    </row>
    <row r="21" spans="1:11" ht="15.75" thickBot="1" x14ac:dyDescent="0.3"/>
    <row r="22" spans="1:11" x14ac:dyDescent="0.25">
      <c r="A22" s="25" t="s">
        <v>25</v>
      </c>
      <c r="B22" s="26"/>
      <c r="C22" s="26"/>
      <c r="D22" s="26"/>
      <c r="E22" s="26"/>
      <c r="F22" s="26"/>
      <c r="G22" s="26"/>
      <c r="H22" s="26"/>
      <c r="I22" s="26"/>
      <c r="J22" s="26"/>
      <c r="K22" s="27"/>
    </row>
    <row r="23" spans="1:11" x14ac:dyDescent="0.25">
      <c r="A23" s="28" t="s">
        <v>26</v>
      </c>
      <c r="B23" s="29"/>
      <c r="C23" s="29"/>
      <c r="D23" s="29"/>
      <c r="E23" s="29"/>
      <c r="F23" s="29"/>
      <c r="G23" s="29"/>
      <c r="H23" s="29"/>
      <c r="I23" s="29"/>
      <c r="J23" s="29"/>
      <c r="K23" s="30"/>
    </row>
    <row r="24" spans="1:11" x14ac:dyDescent="0.25">
      <c r="A24" s="28" t="s">
        <v>27</v>
      </c>
      <c r="B24" s="29"/>
      <c r="C24" s="29"/>
      <c r="D24" s="29"/>
      <c r="E24" s="29"/>
      <c r="F24" s="29"/>
      <c r="G24" s="29"/>
      <c r="H24" s="29"/>
      <c r="I24" s="29"/>
      <c r="J24" s="29"/>
      <c r="K24" s="30"/>
    </row>
    <row r="25" spans="1:11" ht="15.75" thickBot="1" x14ac:dyDescent="0.3">
      <c r="A25" s="31" t="s">
        <v>28</v>
      </c>
      <c r="B25" s="32"/>
      <c r="C25" s="32"/>
      <c r="D25" s="32"/>
      <c r="E25" s="32"/>
      <c r="F25" s="32"/>
      <c r="G25" s="32"/>
      <c r="H25" s="32"/>
      <c r="I25" s="32"/>
      <c r="J25" s="32"/>
      <c r="K25" s="33"/>
    </row>
  </sheetData>
  <mergeCells count="16">
    <mergeCell ref="A23:K23"/>
    <mergeCell ref="A24:K24"/>
    <mergeCell ref="A25:K25"/>
    <mergeCell ref="A5:D5"/>
    <mergeCell ref="E5:K5"/>
    <mergeCell ref="A6:D6"/>
    <mergeCell ref="E6:K6"/>
    <mergeCell ref="B10:K10"/>
    <mergeCell ref="A22:K22"/>
    <mergeCell ref="A4:D4"/>
    <mergeCell ref="E4:K4"/>
    <mergeCell ref="A1:K1"/>
    <mergeCell ref="A2:D2"/>
    <mergeCell ref="E2:K2"/>
    <mergeCell ref="A3:D3"/>
    <mergeCell ref="E3:K3"/>
  </mergeCells>
  <conditionalFormatting sqref="B7">
    <cfRule type="containsText" dxfId="41" priority="3" operator="containsText" text="xx/xx/xxxx">
      <formula>NOT(ISERROR(SEARCH("xx/xx/xxxx",B7)))</formula>
    </cfRule>
  </conditionalFormatting>
  <conditionalFormatting sqref="B9 D9:K9">
    <cfRule type="containsText" dxfId="40" priority="4" operator="containsText" text="xx/xx/xxxx">
      <formula>NOT(ISERROR(SEARCH("xx/xx/xxxx",B9)))</formula>
    </cfRule>
  </conditionalFormatting>
  <conditionalFormatting sqref="C9">
    <cfRule type="containsText" dxfId="39" priority="1" operator="containsText" text="xx/xx/xxxx">
      <formula>NOT(ISERROR(SEARCH("xx/xx/xxxx",C9)))</formula>
    </cfRule>
  </conditionalFormatting>
  <conditionalFormatting sqref="C7:D7">
    <cfRule type="containsText" dxfId="38" priority="2" operator="containsText" text="xx/xx/xxxx">
      <formula>NOT(ISERROR(SEARCH("xx/xx/xxxx",C7)))</formula>
    </cfRule>
  </conditionalFormatting>
  <conditionalFormatting sqref="E7:K7">
    <cfRule type="containsText" dxfId="37" priority="5" operator="containsText" text="10/12/xxxx">
      <formula>NOT(ISERROR(SEARCH("10/12/xxxx",E7)))</formula>
    </cfRule>
  </conditionalFormatting>
  <dataValidations count="6">
    <dataValidation allowBlank="1" showInputMessage="1" showErrorMessage="1" prompt="Please input the correct Rehabilitation Area number (RA#)" sqref="E2:K2" xr:uid="{470D0209-8709-4072-899F-7F7D10CE3886}"/>
    <dataValidation allowBlank="1" showInputMessage="1" showErrorMessage="1" promptTitle="Insert Area (ha)" prompt="Please insert the cumulative area achieved in hectares (ha) as required" sqref="B11:K19" xr:uid="{F37ED98B-7F87-4FDC-877E-D731C1FF29DF}"/>
    <dataValidation allowBlank="1" showInputMessage="1" showErrorMessage="1" promptTitle="Insert Area (ha)" prompt="Please insert the cumulative area available in hectares (ha)" sqref="B8:K8" xr:uid="{88D92933-3776-4FD4-A856-46574A9C822A}"/>
    <dataValidation allowBlank="1" showInputMessage="1" showErrorMessage="1" promptTitle="Insert Date" prompt="Please insert the data the milestone is to be completed by" sqref="B9:K9 B7:C7" xr:uid="{0F06FAA0-C750-494A-8EDF-6A4882D40DF1}"/>
    <dataValidation allowBlank="1" showInputMessage="1" showErrorMessage="1" promptTitle="Insert Date" prompt="Please insert the date the area is available for rehabilitation" sqref="D7:K7" xr:uid="{EC3FC034-2D09-43C7-99AB-628255416AD8}"/>
    <dataValidation allowBlank="1" showInputMessage="1" showErrorMessage="1" promptTitle="Rehabilitation Milestone" prompt="Insert the Rehabilitation Milestone number here (RM#)" sqref="A11:A19" xr:uid="{0BE027A2-FA0D-4198-A7B4-D53B7AE40619}"/>
  </dataValidations>
  <pageMargins left="0.7" right="0.7" top="0.75" bottom="0.75" header="0.3" footer="0.3"/>
  <pageSetup paperSize="9" scale="95"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7ADE4-0EE2-4065-A18D-12A6D68CAD50}">
  <sheetPr>
    <pageSetUpPr fitToPage="1"/>
  </sheetPr>
  <dimension ref="A1:K24"/>
  <sheetViews>
    <sheetView workbookViewId="0">
      <selection activeCell="A17" sqref="A17"/>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58</v>
      </c>
      <c r="F2" s="35"/>
      <c r="G2" s="35"/>
      <c r="H2" s="35"/>
      <c r="I2" s="35"/>
      <c r="J2" s="35"/>
      <c r="K2" s="35"/>
    </row>
    <row r="3" spans="1:11" ht="27.6" customHeight="1" thickBot="1" x14ac:dyDescent="0.3">
      <c r="A3" s="36" t="s">
        <v>1</v>
      </c>
      <c r="B3" s="36"/>
      <c r="C3" s="36"/>
      <c r="D3" s="36"/>
      <c r="E3" s="43" t="s">
        <v>67</v>
      </c>
      <c r="F3" s="44"/>
      <c r="G3" s="44"/>
      <c r="H3" s="44"/>
      <c r="I3" s="44"/>
      <c r="J3" s="44"/>
      <c r="K3" s="45"/>
    </row>
    <row r="4" spans="1:11" ht="15.95" customHeight="1" thickBot="1" x14ac:dyDescent="0.3">
      <c r="A4" s="36" t="s">
        <v>29</v>
      </c>
      <c r="B4" s="36"/>
      <c r="C4" s="36"/>
      <c r="D4" s="36"/>
      <c r="E4" s="35">
        <v>3.21</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52</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3.21</v>
      </c>
      <c r="C8" s="14">
        <f>Table226144[[#This Row],[Column2]]</f>
        <v>3.21</v>
      </c>
      <c r="D8" s="14">
        <f>Table226144[[#This Row],[Column2]]</f>
        <v>3.21</v>
      </c>
      <c r="E8" s="14"/>
      <c r="F8" s="14"/>
      <c r="G8" s="14"/>
      <c r="H8" s="14"/>
      <c r="I8" s="14"/>
      <c r="J8" s="14"/>
      <c r="K8" s="15"/>
    </row>
    <row r="9" spans="1:11" ht="30.95" customHeight="1" thickBot="1" x14ac:dyDescent="0.3">
      <c r="A9" s="4" t="s">
        <v>3</v>
      </c>
      <c r="B9" s="23">
        <v>54036</v>
      </c>
      <c r="C9" s="23">
        <v>55132</v>
      </c>
      <c r="D9" s="23">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3.21</v>
      </c>
      <c r="C11" s="17"/>
      <c r="D11" s="17"/>
      <c r="E11" s="17"/>
      <c r="F11" s="17"/>
      <c r="G11" s="17"/>
      <c r="H11" s="17"/>
      <c r="I11" s="17"/>
      <c r="J11" s="17"/>
      <c r="K11" s="18"/>
    </row>
    <row r="12" spans="1:11" ht="15.75" thickBot="1" x14ac:dyDescent="0.3">
      <c r="A12" s="5" t="s">
        <v>10</v>
      </c>
      <c r="B12" s="17">
        <f>B8</f>
        <v>3.21</v>
      </c>
      <c r="C12" s="17"/>
      <c r="D12" s="17"/>
      <c r="E12" s="17"/>
      <c r="F12" s="17"/>
      <c r="G12" s="17"/>
      <c r="H12" s="17"/>
      <c r="I12" s="17"/>
      <c r="J12" s="17"/>
      <c r="K12" s="18"/>
    </row>
    <row r="13" spans="1:11" ht="15.75" thickBot="1" x14ac:dyDescent="0.3">
      <c r="A13" s="5" t="s">
        <v>13</v>
      </c>
      <c r="B13" s="17">
        <f>B8</f>
        <v>3.21</v>
      </c>
      <c r="C13" s="17"/>
      <c r="D13" s="17"/>
      <c r="E13" s="17"/>
      <c r="F13" s="17"/>
      <c r="G13" s="17"/>
      <c r="H13" s="17"/>
      <c r="I13" s="17"/>
      <c r="J13" s="17"/>
      <c r="K13" s="18"/>
    </row>
    <row r="14" spans="1:11" ht="15.75" thickBot="1" x14ac:dyDescent="0.3">
      <c r="A14" s="5" t="s">
        <v>16</v>
      </c>
      <c r="B14" s="17">
        <f>B8</f>
        <v>3.21</v>
      </c>
      <c r="C14" s="17"/>
      <c r="D14" s="17"/>
      <c r="E14" s="17"/>
      <c r="F14" s="17"/>
      <c r="G14" s="17"/>
      <c r="H14" s="17"/>
      <c r="I14" s="17"/>
      <c r="J14" s="17"/>
      <c r="K14" s="18"/>
    </row>
    <row r="15" spans="1:11" ht="15.75" thickBot="1" x14ac:dyDescent="0.3">
      <c r="A15" s="5" t="s">
        <v>17</v>
      </c>
      <c r="B15" s="17">
        <f>B8</f>
        <v>3.21</v>
      </c>
      <c r="C15" s="17"/>
      <c r="D15" s="17"/>
      <c r="E15" s="17"/>
      <c r="F15" s="17"/>
      <c r="G15" s="17"/>
      <c r="H15" s="17"/>
      <c r="I15" s="17"/>
      <c r="J15" s="17"/>
      <c r="K15" s="18"/>
    </row>
    <row r="16" spans="1:11" ht="15.75" thickBot="1" x14ac:dyDescent="0.3">
      <c r="A16" s="5" t="s">
        <v>18</v>
      </c>
      <c r="B16" s="17"/>
      <c r="C16" s="17">
        <f>C8</f>
        <v>3.21</v>
      </c>
      <c r="D16" s="17"/>
      <c r="E16" s="17"/>
      <c r="F16" s="17"/>
      <c r="G16" s="17"/>
      <c r="H16" s="17"/>
      <c r="I16" s="17"/>
      <c r="J16" s="17"/>
      <c r="K16" s="18"/>
    </row>
    <row r="17" spans="1:11" ht="15.75" thickBot="1" x14ac:dyDescent="0.3">
      <c r="A17" s="5" t="s">
        <v>32</v>
      </c>
      <c r="B17" s="17"/>
      <c r="C17" s="17"/>
      <c r="D17" s="17">
        <f>D8</f>
        <v>3.21</v>
      </c>
      <c r="E17" s="17"/>
      <c r="F17" s="17"/>
      <c r="G17" s="17"/>
      <c r="H17" s="17"/>
      <c r="I17" s="17"/>
      <c r="J17" s="17"/>
      <c r="K17" s="18"/>
    </row>
    <row r="18" spans="1:11" x14ac:dyDescent="0.25">
      <c r="A18" s="6"/>
      <c r="B18" s="19"/>
      <c r="C18" s="19"/>
      <c r="D18" s="19"/>
      <c r="E18" s="19"/>
      <c r="F18" s="19"/>
      <c r="G18" s="19"/>
      <c r="H18" s="19"/>
      <c r="I18" s="19"/>
      <c r="J18" s="19"/>
      <c r="K18" s="20"/>
    </row>
    <row r="19" spans="1:11" x14ac:dyDescent="0.25">
      <c r="A19"/>
    </row>
    <row r="20" spans="1:11" ht="15.75" thickBot="1" x14ac:dyDescent="0.3"/>
    <row r="21" spans="1:11" x14ac:dyDescent="0.25">
      <c r="A21" s="25" t="s">
        <v>25</v>
      </c>
      <c r="B21" s="26"/>
      <c r="C21" s="26"/>
      <c r="D21" s="26"/>
      <c r="E21" s="26"/>
      <c r="F21" s="26"/>
      <c r="G21" s="26"/>
      <c r="H21" s="26"/>
      <c r="I21" s="26"/>
      <c r="J21" s="26"/>
      <c r="K21" s="27"/>
    </row>
    <row r="22" spans="1:11" x14ac:dyDescent="0.25">
      <c r="A22" s="28" t="s">
        <v>26</v>
      </c>
      <c r="B22" s="29"/>
      <c r="C22" s="29"/>
      <c r="D22" s="29"/>
      <c r="E22" s="29"/>
      <c r="F22" s="29"/>
      <c r="G22" s="29"/>
      <c r="H22" s="29"/>
      <c r="I22" s="29"/>
      <c r="J22" s="29"/>
      <c r="K22" s="30"/>
    </row>
    <row r="23" spans="1:11" x14ac:dyDescent="0.25">
      <c r="A23" s="28" t="s">
        <v>27</v>
      </c>
      <c r="B23" s="29"/>
      <c r="C23" s="29"/>
      <c r="D23" s="29"/>
      <c r="E23" s="29"/>
      <c r="F23" s="29"/>
      <c r="G23" s="29"/>
      <c r="H23" s="29"/>
      <c r="I23" s="29"/>
      <c r="J23" s="29"/>
      <c r="K23" s="30"/>
    </row>
    <row r="24" spans="1:11" ht="15.75" thickBot="1" x14ac:dyDescent="0.3">
      <c r="A24" s="31" t="s">
        <v>28</v>
      </c>
      <c r="B24" s="32"/>
      <c r="C24" s="32"/>
      <c r="D24" s="32"/>
      <c r="E24" s="32"/>
      <c r="F24" s="32"/>
      <c r="G24" s="32"/>
      <c r="H24" s="32"/>
      <c r="I24" s="32"/>
      <c r="J24" s="32"/>
      <c r="K24" s="33"/>
    </row>
  </sheetData>
  <mergeCells count="16">
    <mergeCell ref="A22:K22"/>
    <mergeCell ref="A23:K23"/>
    <mergeCell ref="A24:K24"/>
    <mergeCell ref="A5:D5"/>
    <mergeCell ref="E5:K5"/>
    <mergeCell ref="A6:D6"/>
    <mergeCell ref="E6:K6"/>
    <mergeCell ref="B10:K10"/>
    <mergeCell ref="A21:K21"/>
    <mergeCell ref="A4:D4"/>
    <mergeCell ref="E4:K4"/>
    <mergeCell ref="A1:K1"/>
    <mergeCell ref="A2:D2"/>
    <mergeCell ref="E2:K2"/>
    <mergeCell ref="A3:D3"/>
    <mergeCell ref="E3:K3"/>
  </mergeCells>
  <conditionalFormatting sqref="B7">
    <cfRule type="containsText" dxfId="36" priority="3" operator="containsText" text="xx/xx/xxxx">
      <formula>NOT(ISERROR(SEARCH("xx/xx/xxxx",B7)))</formula>
    </cfRule>
  </conditionalFormatting>
  <conditionalFormatting sqref="B9 E9:K9">
    <cfRule type="containsText" dxfId="35" priority="4" operator="containsText" text="xx/xx/xxxx">
      <formula>NOT(ISERROR(SEARCH("xx/xx/xxxx",B9)))</formula>
    </cfRule>
  </conditionalFormatting>
  <conditionalFormatting sqref="C7:D7">
    <cfRule type="containsText" dxfId="34" priority="2" operator="containsText" text="xx/xx/xxxx">
      <formula>NOT(ISERROR(SEARCH("xx/xx/xxxx",C7)))</formula>
    </cfRule>
  </conditionalFormatting>
  <conditionalFormatting sqref="C9:D9">
    <cfRule type="containsText" dxfId="33" priority="1" operator="containsText" text="xx/xx/xxxx">
      <formula>NOT(ISERROR(SEARCH("xx/xx/xxxx",C9)))</formula>
    </cfRule>
  </conditionalFormatting>
  <conditionalFormatting sqref="E7:K7">
    <cfRule type="containsText" dxfId="32" priority="5" operator="containsText" text="10/12/xxxx">
      <formula>NOT(ISERROR(SEARCH("10/12/xxxx",E7)))</formula>
    </cfRule>
  </conditionalFormatting>
  <dataValidations count="6">
    <dataValidation allowBlank="1" showInputMessage="1" showErrorMessage="1" promptTitle="Rehabilitation Milestone" prompt="Insert the Rehabilitation Milestone number here (RM#)" sqref="A11:A18" xr:uid="{4D0A181A-F4FF-4BC7-B4A5-A540ADDC989B}"/>
    <dataValidation allowBlank="1" showInputMessage="1" showErrorMessage="1" promptTitle="Insert Date" prompt="Please insert the date the area is available for rehabilitation" sqref="D7:K7" xr:uid="{DC2FA300-22A8-4988-8D0B-ABC5B7438E39}"/>
    <dataValidation allowBlank="1" showInputMessage="1" showErrorMessage="1" promptTitle="Insert Date" prompt="Please insert the data the milestone is to be completed by" sqref="B9:K9 B7:C7" xr:uid="{9DC57FE6-E2C9-49B0-A51D-7ED9E473B581}"/>
    <dataValidation allowBlank="1" showInputMessage="1" showErrorMessage="1" promptTitle="Insert Area (ha)" prompt="Please insert the cumulative area available in hectares (ha)" sqref="B8:K8" xr:uid="{2DC1C6BD-C140-4B49-AF20-C5C3718E0C73}"/>
    <dataValidation allowBlank="1" showInputMessage="1" showErrorMessage="1" promptTitle="Insert Area (ha)" prompt="Please insert the cumulative area achieved in hectares (ha) as required" sqref="B11:K18" xr:uid="{4E6DFC1D-7EC3-42EA-B044-F4895FD9A1C4}"/>
    <dataValidation allowBlank="1" showInputMessage="1" showErrorMessage="1" prompt="Please input the correct Rehabilitation Area number (RA#)" sqref="E2:K2" xr:uid="{C3A83A94-D090-44CA-8441-EC73EAD2A648}"/>
  </dataValidations>
  <pageMargins left="0.7" right="0.7" top="0.75" bottom="0.75" header="0.3" footer="0.3"/>
  <pageSetup paperSize="9" scale="95"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0316E-15D9-46C3-85BE-9E4E0C17F302}">
  <sheetPr>
    <pageSetUpPr fitToPage="1"/>
  </sheetPr>
  <dimension ref="A1:K24"/>
  <sheetViews>
    <sheetView workbookViewId="0">
      <selection activeCell="A17" sqref="A17"/>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59</v>
      </c>
      <c r="F2" s="35"/>
      <c r="G2" s="35"/>
      <c r="H2" s="35"/>
      <c r="I2" s="35"/>
      <c r="J2" s="35"/>
      <c r="K2" s="35"/>
    </row>
    <row r="3" spans="1:11" ht="27.6" customHeight="1" thickBot="1" x14ac:dyDescent="0.3">
      <c r="A3" s="36" t="s">
        <v>1</v>
      </c>
      <c r="B3" s="36"/>
      <c r="C3" s="36"/>
      <c r="D3" s="36"/>
      <c r="E3" s="43" t="s">
        <v>66</v>
      </c>
      <c r="F3" s="44"/>
      <c r="G3" s="44"/>
      <c r="H3" s="44"/>
      <c r="I3" s="44"/>
      <c r="J3" s="44"/>
      <c r="K3" s="45"/>
    </row>
    <row r="4" spans="1:11" ht="15.95" customHeight="1" thickBot="1" x14ac:dyDescent="0.3">
      <c r="A4" s="36" t="s">
        <v>29</v>
      </c>
      <c r="B4" s="36"/>
      <c r="C4" s="36"/>
      <c r="D4" s="36"/>
      <c r="E4" s="35">
        <v>14.138</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49</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14.138</v>
      </c>
      <c r="C8" s="14">
        <f>E4</f>
        <v>14.138</v>
      </c>
      <c r="D8" s="14">
        <f>E4</f>
        <v>14.138</v>
      </c>
      <c r="E8" s="14"/>
      <c r="F8" s="14"/>
      <c r="G8" s="14"/>
      <c r="H8" s="14"/>
      <c r="I8" s="14"/>
      <c r="J8" s="14"/>
      <c r="K8" s="15"/>
    </row>
    <row r="9" spans="1:11" ht="30.95" customHeight="1" thickBot="1" x14ac:dyDescent="0.3">
      <c r="A9" s="4" t="s">
        <v>3</v>
      </c>
      <c r="B9" s="23">
        <v>54036</v>
      </c>
      <c r="C9" s="23">
        <f>C7+(365*5)+1</f>
        <v>55862</v>
      </c>
      <c r="D9" s="23">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14.138</v>
      </c>
      <c r="C11" s="17"/>
      <c r="D11" s="17"/>
      <c r="E11" s="17"/>
      <c r="F11" s="17"/>
      <c r="G11" s="17"/>
      <c r="H11" s="17"/>
      <c r="I11" s="17"/>
      <c r="J11" s="17"/>
      <c r="K11" s="18"/>
    </row>
    <row r="12" spans="1:11" ht="15.75" thickBot="1" x14ac:dyDescent="0.3">
      <c r="A12" s="5" t="s">
        <v>10</v>
      </c>
      <c r="B12" s="17">
        <f>B8</f>
        <v>14.138</v>
      </c>
      <c r="C12" s="17"/>
      <c r="D12" s="17"/>
      <c r="E12" s="17"/>
      <c r="F12" s="17"/>
      <c r="G12" s="17"/>
      <c r="H12" s="17"/>
      <c r="I12" s="17"/>
      <c r="J12" s="17"/>
      <c r="K12" s="18"/>
    </row>
    <row r="13" spans="1:11" ht="15.75" thickBot="1" x14ac:dyDescent="0.3">
      <c r="A13" s="5" t="s">
        <v>11</v>
      </c>
      <c r="B13" s="17">
        <f>B8</f>
        <v>14.138</v>
      </c>
      <c r="C13" s="17"/>
      <c r="D13" s="17"/>
      <c r="E13" s="17"/>
      <c r="F13" s="17"/>
      <c r="G13" s="17"/>
      <c r="H13" s="17"/>
      <c r="I13" s="17"/>
      <c r="J13" s="17"/>
      <c r="K13" s="18"/>
    </row>
    <row r="14" spans="1:11" ht="15.75" thickBot="1" x14ac:dyDescent="0.3">
      <c r="A14" s="5" t="s">
        <v>15</v>
      </c>
      <c r="B14" s="17"/>
      <c r="C14" s="17">
        <f>C8</f>
        <v>14.138</v>
      </c>
      <c r="D14" s="17"/>
      <c r="E14" s="17"/>
      <c r="F14" s="17"/>
      <c r="G14" s="17"/>
      <c r="H14" s="17"/>
      <c r="I14" s="17"/>
      <c r="J14" s="17"/>
      <c r="K14" s="18"/>
    </row>
    <row r="15" spans="1:11" ht="15.75" thickBot="1" x14ac:dyDescent="0.3">
      <c r="A15" s="5" t="s">
        <v>16</v>
      </c>
      <c r="B15" s="17"/>
      <c r="C15" s="17">
        <f>C8</f>
        <v>14.138</v>
      </c>
      <c r="D15" s="17"/>
      <c r="E15" s="17"/>
      <c r="F15" s="17"/>
      <c r="G15" s="17"/>
      <c r="H15" s="17"/>
      <c r="I15" s="17"/>
      <c r="J15" s="17"/>
      <c r="K15" s="18"/>
    </row>
    <row r="16" spans="1:11" ht="15.75" thickBot="1" x14ac:dyDescent="0.3">
      <c r="A16" s="5" t="s">
        <v>19</v>
      </c>
      <c r="B16" s="17"/>
      <c r="C16" s="17">
        <f>C8</f>
        <v>14.138</v>
      </c>
      <c r="D16" s="17"/>
      <c r="E16" s="17"/>
      <c r="F16" s="17"/>
      <c r="G16" s="17"/>
      <c r="H16" s="17"/>
      <c r="I16" s="17"/>
      <c r="J16" s="17"/>
      <c r="K16" s="18"/>
    </row>
    <row r="17" spans="1:11" ht="15.75" thickBot="1" x14ac:dyDescent="0.3">
      <c r="A17" s="5" t="s">
        <v>37</v>
      </c>
      <c r="B17" s="17"/>
      <c r="C17" s="17"/>
      <c r="D17" s="17">
        <f>D8</f>
        <v>14.138</v>
      </c>
      <c r="E17" s="17"/>
      <c r="F17" s="17"/>
      <c r="G17" s="17"/>
      <c r="H17" s="17"/>
      <c r="I17" s="17"/>
      <c r="J17" s="17"/>
      <c r="K17" s="18"/>
    </row>
    <row r="18" spans="1:11" x14ac:dyDescent="0.25">
      <c r="A18" s="6"/>
      <c r="B18" s="19"/>
      <c r="C18" s="19"/>
      <c r="D18" s="19"/>
      <c r="E18" s="19"/>
      <c r="F18" s="19"/>
      <c r="G18" s="19"/>
      <c r="H18" s="19"/>
      <c r="I18" s="19"/>
      <c r="J18" s="19"/>
      <c r="K18" s="20"/>
    </row>
    <row r="19" spans="1:11" x14ac:dyDescent="0.25">
      <c r="A19"/>
    </row>
    <row r="20" spans="1:11" ht="15.75" thickBot="1" x14ac:dyDescent="0.3"/>
    <row r="21" spans="1:11" x14ac:dyDescent="0.25">
      <c r="A21" s="25" t="s">
        <v>25</v>
      </c>
      <c r="B21" s="26"/>
      <c r="C21" s="26"/>
      <c r="D21" s="26"/>
      <c r="E21" s="26"/>
      <c r="F21" s="26"/>
      <c r="G21" s="26"/>
      <c r="H21" s="26"/>
      <c r="I21" s="26"/>
      <c r="J21" s="26"/>
      <c r="K21" s="27"/>
    </row>
    <row r="22" spans="1:11" x14ac:dyDescent="0.25">
      <c r="A22" s="28" t="s">
        <v>26</v>
      </c>
      <c r="B22" s="29"/>
      <c r="C22" s="29"/>
      <c r="D22" s="29"/>
      <c r="E22" s="29"/>
      <c r="F22" s="29"/>
      <c r="G22" s="29"/>
      <c r="H22" s="29"/>
      <c r="I22" s="29"/>
      <c r="J22" s="29"/>
      <c r="K22" s="30"/>
    </row>
    <row r="23" spans="1:11" x14ac:dyDescent="0.25">
      <c r="A23" s="28" t="s">
        <v>27</v>
      </c>
      <c r="B23" s="29"/>
      <c r="C23" s="29"/>
      <c r="D23" s="29"/>
      <c r="E23" s="29"/>
      <c r="F23" s="29"/>
      <c r="G23" s="29"/>
      <c r="H23" s="29"/>
      <c r="I23" s="29"/>
      <c r="J23" s="29"/>
      <c r="K23" s="30"/>
    </row>
    <row r="24" spans="1:11" ht="15.75" thickBot="1" x14ac:dyDescent="0.3">
      <c r="A24" s="31" t="s">
        <v>28</v>
      </c>
      <c r="B24" s="32"/>
      <c r="C24" s="32"/>
      <c r="D24" s="32"/>
      <c r="E24" s="32"/>
      <c r="F24" s="32"/>
      <c r="G24" s="32"/>
      <c r="H24" s="32"/>
      <c r="I24" s="32"/>
      <c r="J24" s="32"/>
      <c r="K24" s="33"/>
    </row>
  </sheetData>
  <mergeCells count="16">
    <mergeCell ref="A22:K22"/>
    <mergeCell ref="A23:K23"/>
    <mergeCell ref="A24:K24"/>
    <mergeCell ref="A5:D5"/>
    <mergeCell ref="E5:K5"/>
    <mergeCell ref="A6:D6"/>
    <mergeCell ref="E6:K6"/>
    <mergeCell ref="B10:K10"/>
    <mergeCell ref="A21:K21"/>
    <mergeCell ref="A4:D4"/>
    <mergeCell ref="E4:K4"/>
    <mergeCell ref="A1:K1"/>
    <mergeCell ref="A2:D2"/>
    <mergeCell ref="E2:K2"/>
    <mergeCell ref="A3:D3"/>
    <mergeCell ref="E3:K3"/>
  </mergeCells>
  <conditionalFormatting sqref="B7">
    <cfRule type="containsText" dxfId="31" priority="5" operator="containsText" text="xx/xx/xxxx">
      <formula>NOT(ISERROR(SEARCH("xx/xx/xxxx",B7)))</formula>
    </cfRule>
  </conditionalFormatting>
  <conditionalFormatting sqref="B9">
    <cfRule type="containsText" dxfId="30" priority="3" operator="containsText" text="xx/xx/xxxx">
      <formula>NOT(ISERROR(SEARCH("xx/xx/xxxx",B9)))</formula>
    </cfRule>
  </conditionalFormatting>
  <conditionalFormatting sqref="C7">
    <cfRule type="containsText" dxfId="29" priority="4" operator="containsText" text="xx/xx/xxxx">
      <formula>NOT(ISERROR(SEARCH("xx/xx/xxxx",C7)))</formula>
    </cfRule>
  </conditionalFormatting>
  <conditionalFormatting sqref="C9">
    <cfRule type="containsText" dxfId="28" priority="2" operator="containsText" text="xx/xx/xxxx">
      <formula>NOT(ISERROR(SEARCH("xx/xx/xxxx",C9)))</formula>
    </cfRule>
  </conditionalFormatting>
  <conditionalFormatting sqref="D7">
    <cfRule type="containsText" dxfId="27" priority="8" operator="containsText" text="xx/xx/xxxx">
      <formula>NOT(ISERROR(SEARCH("xx/xx/xxxx",D7)))</formula>
    </cfRule>
  </conditionalFormatting>
  <conditionalFormatting sqref="D9">
    <cfRule type="containsText" dxfId="26" priority="1" operator="containsText" text="xx/xx/xxxx">
      <formula>NOT(ISERROR(SEARCH("xx/xx/xxxx",D9)))</formula>
    </cfRule>
  </conditionalFormatting>
  <conditionalFormatting sqref="E7:K7">
    <cfRule type="containsText" dxfId="25" priority="15" operator="containsText" text="10/12/xxxx">
      <formula>NOT(ISERROR(SEARCH("10/12/xxxx",E7)))</formula>
    </cfRule>
  </conditionalFormatting>
  <conditionalFormatting sqref="E9:K9">
    <cfRule type="containsText" dxfId="24" priority="14" operator="containsText" text="xx/xx/xxxx">
      <formula>NOT(ISERROR(SEARCH("xx/xx/xxxx",E9)))</formula>
    </cfRule>
  </conditionalFormatting>
  <dataValidations count="6">
    <dataValidation allowBlank="1" showInputMessage="1" showErrorMessage="1" promptTitle="Rehabilitation Milestone" prompt="Insert the Rehabilitation Milestone number here (RM#)" sqref="A11:A18" xr:uid="{B946EA6A-3A31-4206-B794-43C7D128C23D}"/>
    <dataValidation allowBlank="1" showInputMessage="1" showErrorMessage="1" promptTitle="Insert Date" prompt="Please insert the date the area is available for rehabilitation" sqref="D7:K7" xr:uid="{92EC6F3B-B43E-4141-A49A-310DD02ED544}"/>
    <dataValidation allowBlank="1" showInputMessage="1" showErrorMessage="1" promptTitle="Insert Date" prompt="Please insert the data the milestone is to be completed by" sqref="B7:C7 B9:K9" xr:uid="{F51C26DF-8435-4B6B-8493-BB1F171F8BB8}"/>
    <dataValidation allowBlank="1" showInputMessage="1" showErrorMessage="1" promptTitle="Insert Area (ha)" prompt="Please insert the cumulative area available in hectares (ha)" sqref="B8:K8" xr:uid="{30559B04-83AC-421A-AC00-D7A9EC66E5A4}"/>
    <dataValidation allowBlank="1" showInputMessage="1" showErrorMessage="1" promptTitle="Insert Area (ha)" prompt="Please insert the cumulative area achieved in hectares (ha) as required" sqref="B11:K18" xr:uid="{A79CED97-8212-4E7E-8ED7-F2D4968B9215}"/>
    <dataValidation allowBlank="1" showInputMessage="1" showErrorMessage="1" prompt="Please input the correct Rehabilitation Area number (RA#)" sqref="E2:K2" xr:uid="{0A52D5C3-B5D0-4625-8C9D-89A7F159EEB6}"/>
  </dataValidations>
  <pageMargins left="0.7" right="0.7" top="0.75" bottom="0.75" header="0.3" footer="0.3"/>
  <pageSetup paperSize="9" scale="95"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56237-E749-497A-850D-4050A5D2B431}">
  <sheetPr>
    <pageSetUpPr fitToPage="1"/>
  </sheetPr>
  <dimension ref="A1:K24"/>
  <sheetViews>
    <sheetView workbookViewId="0">
      <selection activeCell="A17" sqref="A17"/>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60</v>
      </c>
      <c r="F2" s="35"/>
      <c r="G2" s="35"/>
      <c r="H2" s="35"/>
      <c r="I2" s="35"/>
      <c r="J2" s="35"/>
      <c r="K2" s="35"/>
    </row>
    <row r="3" spans="1:11" ht="27.6" customHeight="1" thickBot="1" x14ac:dyDescent="0.3">
      <c r="A3" s="36" t="s">
        <v>1</v>
      </c>
      <c r="B3" s="36"/>
      <c r="C3" s="36"/>
      <c r="D3" s="36"/>
      <c r="E3" s="43" t="s">
        <v>67</v>
      </c>
      <c r="F3" s="44"/>
      <c r="G3" s="44"/>
      <c r="H3" s="44"/>
      <c r="I3" s="44"/>
      <c r="J3" s="44"/>
      <c r="K3" s="45"/>
    </row>
    <row r="4" spans="1:11" ht="15.95" customHeight="1" thickBot="1" x14ac:dyDescent="0.3">
      <c r="A4" s="36" t="s">
        <v>29</v>
      </c>
      <c r="B4" s="36"/>
      <c r="C4" s="36"/>
      <c r="D4" s="36"/>
      <c r="E4" s="35">
        <v>0.72199999999999998</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52</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0.72199999999999998</v>
      </c>
      <c r="C8" s="14">
        <f>E4</f>
        <v>0.72199999999999998</v>
      </c>
      <c r="D8" s="14">
        <f>E4</f>
        <v>0.72199999999999998</v>
      </c>
      <c r="E8" s="14"/>
      <c r="F8" s="14"/>
      <c r="G8" s="14"/>
      <c r="H8" s="14"/>
      <c r="I8" s="14"/>
      <c r="J8" s="14"/>
      <c r="K8" s="15"/>
    </row>
    <row r="9" spans="1:11" ht="30.95" customHeight="1" thickBot="1" x14ac:dyDescent="0.3">
      <c r="A9" s="4" t="s">
        <v>3</v>
      </c>
      <c r="B9" s="23">
        <v>54036</v>
      </c>
      <c r="C9" s="23">
        <f>C7+(365*5)+1</f>
        <v>55862</v>
      </c>
      <c r="D9" s="23">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0.72199999999999998</v>
      </c>
      <c r="C11" s="17"/>
      <c r="D11" s="17"/>
      <c r="E11" s="17"/>
      <c r="F11" s="17"/>
      <c r="G11" s="17"/>
      <c r="H11" s="17"/>
      <c r="I11" s="17"/>
      <c r="J11" s="17"/>
      <c r="K11" s="18"/>
    </row>
    <row r="12" spans="1:11" ht="15.75" thickBot="1" x14ac:dyDescent="0.3">
      <c r="A12" s="5" t="s">
        <v>10</v>
      </c>
      <c r="B12" s="17">
        <f>B8</f>
        <v>0.72199999999999998</v>
      </c>
      <c r="C12" s="17"/>
      <c r="D12" s="17"/>
      <c r="E12" s="17"/>
      <c r="F12" s="17"/>
      <c r="G12" s="17"/>
      <c r="H12" s="17"/>
      <c r="I12" s="17"/>
      <c r="J12" s="17"/>
      <c r="K12" s="18"/>
    </row>
    <row r="13" spans="1:11" ht="15.75" thickBot="1" x14ac:dyDescent="0.3">
      <c r="A13" s="5" t="s">
        <v>11</v>
      </c>
      <c r="B13" s="17">
        <f>B8</f>
        <v>0.72199999999999998</v>
      </c>
      <c r="C13" s="17"/>
      <c r="D13" s="17"/>
      <c r="E13" s="17"/>
      <c r="F13" s="17"/>
      <c r="G13" s="17"/>
      <c r="H13" s="17"/>
      <c r="I13" s="17"/>
      <c r="J13" s="17"/>
      <c r="K13" s="18"/>
    </row>
    <row r="14" spans="1:11" ht="15.75" thickBot="1" x14ac:dyDescent="0.3">
      <c r="A14" s="5" t="s">
        <v>13</v>
      </c>
      <c r="B14" s="17"/>
      <c r="C14" s="17">
        <f>C8</f>
        <v>0.72199999999999998</v>
      </c>
      <c r="D14" s="17"/>
      <c r="E14" s="17"/>
      <c r="F14" s="17"/>
      <c r="G14" s="17"/>
      <c r="H14" s="17"/>
      <c r="I14" s="17"/>
      <c r="J14" s="17"/>
      <c r="K14" s="18"/>
    </row>
    <row r="15" spans="1:11" ht="15.75" thickBot="1" x14ac:dyDescent="0.3">
      <c r="A15" s="5" t="s">
        <v>16</v>
      </c>
      <c r="B15" s="17"/>
      <c r="C15" s="17">
        <f>C8</f>
        <v>0.72199999999999998</v>
      </c>
      <c r="D15" s="17"/>
      <c r="E15" s="17"/>
      <c r="F15" s="17"/>
      <c r="G15" s="17"/>
      <c r="H15" s="17"/>
      <c r="I15" s="17"/>
      <c r="J15" s="17"/>
      <c r="K15" s="18"/>
    </row>
    <row r="16" spans="1:11" ht="15.75" thickBot="1" x14ac:dyDescent="0.3">
      <c r="A16" s="5" t="s">
        <v>18</v>
      </c>
      <c r="B16" s="17"/>
      <c r="C16" s="17">
        <f>C8</f>
        <v>0.72199999999999998</v>
      </c>
      <c r="D16" s="17"/>
      <c r="E16" s="17"/>
      <c r="F16" s="17"/>
      <c r="G16" s="17"/>
      <c r="H16" s="17"/>
      <c r="I16" s="17"/>
      <c r="J16" s="17"/>
      <c r="K16" s="18"/>
    </row>
    <row r="17" spans="1:11" ht="15.75" thickBot="1" x14ac:dyDescent="0.3">
      <c r="A17" s="5" t="s">
        <v>32</v>
      </c>
      <c r="B17" s="17"/>
      <c r="C17" s="17"/>
      <c r="D17" s="17">
        <f>D8</f>
        <v>0.72199999999999998</v>
      </c>
      <c r="E17" s="17"/>
      <c r="F17" s="17"/>
      <c r="G17" s="17"/>
      <c r="H17" s="17"/>
      <c r="I17" s="17"/>
      <c r="J17" s="17"/>
      <c r="K17" s="18"/>
    </row>
    <row r="18" spans="1:11" x14ac:dyDescent="0.25">
      <c r="A18" s="6"/>
      <c r="B18" s="19"/>
      <c r="C18" s="19"/>
      <c r="D18" s="19"/>
      <c r="E18" s="19"/>
      <c r="F18" s="19"/>
      <c r="G18" s="19"/>
      <c r="H18" s="19"/>
      <c r="I18" s="19"/>
      <c r="J18" s="19"/>
      <c r="K18" s="20"/>
    </row>
    <row r="19" spans="1:11" x14ac:dyDescent="0.25">
      <c r="A19"/>
    </row>
    <row r="20" spans="1:11" ht="15.75" thickBot="1" x14ac:dyDescent="0.3"/>
    <row r="21" spans="1:11" x14ac:dyDescent="0.25">
      <c r="A21" s="25" t="s">
        <v>25</v>
      </c>
      <c r="B21" s="26"/>
      <c r="C21" s="26"/>
      <c r="D21" s="26"/>
      <c r="E21" s="26"/>
      <c r="F21" s="26"/>
      <c r="G21" s="26"/>
      <c r="H21" s="26"/>
      <c r="I21" s="26"/>
      <c r="J21" s="26"/>
      <c r="K21" s="27"/>
    </row>
    <row r="22" spans="1:11" x14ac:dyDescent="0.25">
      <c r="A22" s="28" t="s">
        <v>26</v>
      </c>
      <c r="B22" s="29"/>
      <c r="C22" s="29"/>
      <c r="D22" s="29"/>
      <c r="E22" s="29"/>
      <c r="F22" s="29"/>
      <c r="G22" s="29"/>
      <c r="H22" s="29"/>
      <c r="I22" s="29"/>
      <c r="J22" s="29"/>
      <c r="K22" s="30"/>
    </row>
    <row r="23" spans="1:11" x14ac:dyDescent="0.25">
      <c r="A23" s="28" t="s">
        <v>27</v>
      </c>
      <c r="B23" s="29"/>
      <c r="C23" s="29"/>
      <c r="D23" s="29"/>
      <c r="E23" s="29"/>
      <c r="F23" s="29"/>
      <c r="G23" s="29"/>
      <c r="H23" s="29"/>
      <c r="I23" s="29"/>
      <c r="J23" s="29"/>
      <c r="K23" s="30"/>
    </row>
    <row r="24" spans="1:11" ht="15.75" thickBot="1" x14ac:dyDescent="0.3">
      <c r="A24" s="31" t="s">
        <v>28</v>
      </c>
      <c r="B24" s="32"/>
      <c r="C24" s="32"/>
      <c r="D24" s="32"/>
      <c r="E24" s="32"/>
      <c r="F24" s="32"/>
      <c r="G24" s="32"/>
      <c r="H24" s="32"/>
      <c r="I24" s="32"/>
      <c r="J24" s="32"/>
      <c r="K24" s="33"/>
    </row>
  </sheetData>
  <mergeCells count="16">
    <mergeCell ref="A22:K22"/>
    <mergeCell ref="A23:K23"/>
    <mergeCell ref="A24:K24"/>
    <mergeCell ref="A5:D5"/>
    <mergeCell ref="E5:K5"/>
    <mergeCell ref="A6:D6"/>
    <mergeCell ref="E6:K6"/>
    <mergeCell ref="B10:K10"/>
    <mergeCell ref="A21:K21"/>
    <mergeCell ref="A4:D4"/>
    <mergeCell ref="E4:K4"/>
    <mergeCell ref="A1:K1"/>
    <mergeCell ref="A2:D2"/>
    <mergeCell ref="E2:K2"/>
    <mergeCell ref="A3:D3"/>
    <mergeCell ref="E3:K3"/>
  </mergeCells>
  <conditionalFormatting sqref="B7">
    <cfRule type="containsText" dxfId="23" priority="5" operator="containsText" text="xx/xx/xxxx">
      <formula>NOT(ISERROR(SEARCH("xx/xx/xxxx",B7)))</formula>
    </cfRule>
  </conditionalFormatting>
  <conditionalFormatting sqref="B9">
    <cfRule type="containsText" dxfId="22" priority="3" operator="containsText" text="xx/xx/xxxx">
      <formula>NOT(ISERROR(SEARCH("xx/xx/xxxx",B9)))</formula>
    </cfRule>
  </conditionalFormatting>
  <conditionalFormatting sqref="C7">
    <cfRule type="containsText" dxfId="21" priority="4" operator="containsText" text="xx/xx/xxxx">
      <formula>NOT(ISERROR(SEARCH("xx/xx/xxxx",C7)))</formula>
    </cfRule>
  </conditionalFormatting>
  <conditionalFormatting sqref="C9">
    <cfRule type="containsText" dxfId="20" priority="2" operator="containsText" text="xx/xx/xxxx">
      <formula>NOT(ISERROR(SEARCH("xx/xx/xxxx",C9)))</formula>
    </cfRule>
  </conditionalFormatting>
  <conditionalFormatting sqref="D7">
    <cfRule type="containsText" dxfId="19" priority="8" operator="containsText" text="xx/xx/xxxx">
      <formula>NOT(ISERROR(SEARCH("xx/xx/xxxx",D7)))</formula>
    </cfRule>
  </conditionalFormatting>
  <conditionalFormatting sqref="D9">
    <cfRule type="containsText" dxfId="18" priority="1" operator="containsText" text="xx/xx/xxxx">
      <formula>NOT(ISERROR(SEARCH("xx/xx/xxxx",D9)))</formula>
    </cfRule>
  </conditionalFormatting>
  <conditionalFormatting sqref="E7:K7">
    <cfRule type="containsText" dxfId="17" priority="15" operator="containsText" text="10/12/xxxx">
      <formula>NOT(ISERROR(SEARCH("10/12/xxxx",E7)))</formula>
    </cfRule>
  </conditionalFormatting>
  <conditionalFormatting sqref="E9:K9">
    <cfRule type="containsText" dxfId="16" priority="14" operator="containsText" text="xx/xx/xxxx">
      <formula>NOT(ISERROR(SEARCH("xx/xx/xxxx",E9)))</formula>
    </cfRule>
  </conditionalFormatting>
  <dataValidations count="6">
    <dataValidation allowBlank="1" showInputMessage="1" showErrorMessage="1" promptTitle="Rehabilitation Milestone" prompt="Insert the Rehabilitation Milestone number here (RM#)" sqref="A11:A18" xr:uid="{FAA32001-B487-4ABE-943B-D76DF8C6959E}"/>
    <dataValidation allowBlank="1" showInputMessage="1" showErrorMessage="1" promptTitle="Insert Date" prompt="Please insert the date the area is available for rehabilitation" sqref="D7:K7" xr:uid="{C23FE160-44F2-4C3D-8B4B-D22EE96B3801}"/>
    <dataValidation allowBlank="1" showInputMessage="1" showErrorMessage="1" promptTitle="Insert Date" prompt="Please insert the data the milestone is to be completed by" sqref="B7:C7 B9:K9" xr:uid="{846A8A2C-91DF-4782-9A33-2D22A36CE4B0}"/>
    <dataValidation allowBlank="1" showInputMessage="1" showErrorMessage="1" promptTitle="Insert Area (ha)" prompt="Please insert the cumulative area available in hectares (ha)" sqref="B8:K8" xr:uid="{E30459B8-4FD3-4979-85F0-4EACAF6F3468}"/>
    <dataValidation allowBlank="1" showInputMessage="1" showErrorMessage="1" promptTitle="Insert Area (ha)" prompt="Please insert the cumulative area achieved in hectares (ha) as required" sqref="B11:K18" xr:uid="{66AB2484-B8DE-43BE-BE9E-31E2BE5854E3}"/>
    <dataValidation allowBlank="1" showInputMessage="1" showErrorMessage="1" prompt="Please input the correct Rehabilitation Area number (RA#)" sqref="E2:K2" xr:uid="{0DD67096-AA39-4543-A3E0-0F481B76D2D4}"/>
  </dataValidations>
  <pageMargins left="0.7" right="0.7" top="0.75" bottom="0.75" header="0.3" footer="0.3"/>
  <pageSetup paperSize="9" scale="95"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DDA0-D512-45AB-8807-085806CD6A19}">
  <sheetPr>
    <pageSetUpPr fitToPage="1"/>
  </sheetPr>
  <dimension ref="A1:K25"/>
  <sheetViews>
    <sheetView workbookViewId="0">
      <selection activeCell="B15" sqref="B15"/>
    </sheetView>
  </sheetViews>
  <sheetFormatPr defaultColWidth="12.140625" defaultRowHeight="15" x14ac:dyDescent="0.25"/>
  <cols>
    <col min="1" max="1" width="15.7109375" style="2" customWidth="1"/>
  </cols>
  <sheetData>
    <row r="1" spans="1:11" ht="23.25" customHeight="1" thickBot="1" x14ac:dyDescent="0.35">
      <c r="A1" s="40" t="s">
        <v>30</v>
      </c>
      <c r="B1" s="41"/>
      <c r="C1" s="41"/>
      <c r="D1" s="41"/>
      <c r="E1" s="41"/>
      <c r="F1" s="41"/>
      <c r="G1" s="41"/>
      <c r="H1" s="41"/>
      <c r="I1" s="41"/>
      <c r="J1" s="41"/>
      <c r="K1" s="42"/>
    </row>
    <row r="2" spans="1:11" ht="15.95" customHeight="1" thickBot="1" x14ac:dyDescent="0.3">
      <c r="A2" s="36" t="s">
        <v>0</v>
      </c>
      <c r="B2" s="36"/>
      <c r="C2" s="36"/>
      <c r="D2" s="36"/>
      <c r="E2" s="35" t="s">
        <v>62</v>
      </c>
      <c r="F2" s="35"/>
      <c r="G2" s="35"/>
      <c r="H2" s="35"/>
      <c r="I2" s="35"/>
      <c r="J2" s="35"/>
      <c r="K2" s="35"/>
    </row>
    <row r="3" spans="1:11" ht="27.6" customHeight="1" thickBot="1" x14ac:dyDescent="0.3">
      <c r="A3" s="36" t="s">
        <v>1</v>
      </c>
      <c r="B3" s="36"/>
      <c r="C3" s="36"/>
      <c r="D3" s="36"/>
      <c r="E3" s="43" t="s">
        <v>55</v>
      </c>
      <c r="F3" s="44"/>
      <c r="G3" s="44"/>
      <c r="H3" s="44"/>
      <c r="I3" s="44"/>
      <c r="J3" s="44"/>
      <c r="K3" s="45"/>
    </row>
    <row r="4" spans="1:11" ht="15.95" customHeight="1" thickBot="1" x14ac:dyDescent="0.3">
      <c r="A4" s="36" t="s">
        <v>29</v>
      </c>
      <c r="B4" s="36"/>
      <c r="C4" s="36"/>
      <c r="D4" s="36"/>
      <c r="E4" s="35">
        <f>590666/10000</f>
        <v>59.066600000000001</v>
      </c>
      <c r="F4" s="35"/>
      <c r="G4" s="35"/>
      <c r="H4" s="35"/>
      <c r="I4" s="35"/>
      <c r="J4" s="35"/>
      <c r="K4" s="35"/>
    </row>
    <row r="5" spans="1:11" ht="32.1" customHeight="1" thickBot="1" x14ac:dyDescent="0.3">
      <c r="A5" s="34" t="s">
        <v>51</v>
      </c>
      <c r="B5" s="34"/>
      <c r="C5" s="34"/>
      <c r="D5" s="34"/>
      <c r="E5" s="46">
        <f>B7</f>
        <v>53671</v>
      </c>
      <c r="F5" s="35"/>
      <c r="G5" s="35"/>
      <c r="H5" s="35"/>
      <c r="I5" s="35"/>
      <c r="J5" s="35"/>
      <c r="K5" s="35"/>
    </row>
    <row r="6" spans="1:11" ht="15.95" customHeight="1" thickBot="1" x14ac:dyDescent="0.3">
      <c r="A6" s="36" t="s">
        <v>31</v>
      </c>
      <c r="B6" s="36"/>
      <c r="C6" s="36"/>
      <c r="D6" s="36"/>
      <c r="E6" s="35" t="s">
        <v>49</v>
      </c>
      <c r="F6" s="35"/>
      <c r="G6" s="35"/>
      <c r="H6" s="35"/>
      <c r="I6" s="35"/>
      <c r="J6" s="35"/>
      <c r="K6" s="35"/>
    </row>
    <row r="7" spans="1:11" ht="30.95" customHeight="1" thickBot="1" x14ac:dyDescent="0.3">
      <c r="A7" s="3" t="s">
        <v>2</v>
      </c>
      <c r="B7" s="23">
        <v>53671</v>
      </c>
      <c r="C7" s="23">
        <v>54036</v>
      </c>
      <c r="D7" s="23"/>
      <c r="E7" s="13"/>
      <c r="F7" s="13"/>
      <c r="G7" s="13"/>
      <c r="H7" s="13"/>
      <c r="I7" s="13"/>
      <c r="J7" s="13"/>
      <c r="K7" s="13"/>
    </row>
    <row r="8" spans="1:11" ht="30.95" customHeight="1" thickBot="1" x14ac:dyDescent="0.3">
      <c r="A8" s="3" t="s">
        <v>14</v>
      </c>
      <c r="B8" s="14">
        <f>E4</f>
        <v>59.066600000000001</v>
      </c>
      <c r="C8" s="14">
        <f>Table22621019[[#This Row],[Column2]]</f>
        <v>59.066600000000001</v>
      </c>
      <c r="D8" s="14"/>
      <c r="E8" s="14"/>
      <c r="F8" s="14"/>
      <c r="G8" s="14"/>
      <c r="H8" s="14"/>
      <c r="I8" s="14"/>
      <c r="J8" s="14"/>
      <c r="K8" s="15"/>
    </row>
    <row r="9" spans="1:11" ht="30.95" customHeight="1" thickBot="1" x14ac:dyDescent="0.3">
      <c r="A9" s="4" t="s">
        <v>3</v>
      </c>
      <c r="B9" s="23">
        <v>54036</v>
      </c>
      <c r="C9" s="23">
        <f>C7+(365*5)+1</f>
        <v>55862</v>
      </c>
      <c r="D9" s="23">
        <v>56228</v>
      </c>
      <c r="E9" s="16"/>
      <c r="F9" s="16"/>
      <c r="G9" s="16"/>
      <c r="H9" s="16"/>
      <c r="I9" s="16"/>
      <c r="J9" s="16"/>
      <c r="K9" s="16"/>
    </row>
    <row r="10" spans="1:11" ht="30.75" thickBot="1" x14ac:dyDescent="0.3">
      <c r="A10" s="1" t="s">
        <v>4</v>
      </c>
      <c r="B10" s="37" t="s">
        <v>5</v>
      </c>
      <c r="C10" s="38"/>
      <c r="D10" s="38"/>
      <c r="E10" s="38"/>
      <c r="F10" s="38"/>
      <c r="G10" s="38"/>
      <c r="H10" s="38"/>
      <c r="I10" s="38"/>
      <c r="J10" s="38"/>
      <c r="K10" s="39"/>
    </row>
    <row r="11" spans="1:11" ht="15.75" thickBot="1" x14ac:dyDescent="0.3">
      <c r="A11" s="5" t="s">
        <v>9</v>
      </c>
      <c r="B11" s="17">
        <f>B8</f>
        <v>59.066600000000001</v>
      </c>
      <c r="C11" s="17"/>
      <c r="D11" s="17"/>
      <c r="E11" s="17"/>
      <c r="F11" s="17"/>
      <c r="G11" s="17"/>
      <c r="H11" s="17"/>
      <c r="I11" s="17"/>
      <c r="J11" s="17"/>
      <c r="K11" s="18"/>
    </row>
    <row r="12" spans="1:11" ht="15.75" thickBot="1" x14ac:dyDescent="0.3">
      <c r="A12" s="5" t="s">
        <v>10</v>
      </c>
      <c r="B12" s="17">
        <f>B8</f>
        <v>59.066600000000001</v>
      </c>
      <c r="C12" s="17"/>
      <c r="D12" s="17"/>
      <c r="E12" s="17"/>
      <c r="F12" s="17"/>
      <c r="G12" s="17"/>
      <c r="H12" s="17"/>
      <c r="I12" s="17"/>
      <c r="J12" s="17"/>
      <c r="K12" s="18"/>
    </row>
    <row r="13" spans="1:11" ht="15.75" thickBot="1" x14ac:dyDescent="0.3">
      <c r="A13" s="5" t="s">
        <v>11</v>
      </c>
      <c r="B13" s="17">
        <f>B8</f>
        <v>59.066600000000001</v>
      </c>
      <c r="C13" s="17"/>
      <c r="D13" s="17"/>
      <c r="E13" s="17"/>
      <c r="F13" s="17"/>
      <c r="G13" s="17"/>
      <c r="H13" s="17"/>
      <c r="I13" s="17"/>
      <c r="J13" s="17"/>
      <c r="K13" s="18"/>
    </row>
    <row r="14" spans="1:11" ht="15.75" thickBot="1" x14ac:dyDescent="0.3">
      <c r="A14" s="5" t="s">
        <v>12</v>
      </c>
      <c r="B14" s="17">
        <f>B8</f>
        <v>59.066600000000001</v>
      </c>
      <c r="C14" s="17"/>
      <c r="D14" s="17"/>
      <c r="E14" s="17"/>
      <c r="F14" s="17"/>
      <c r="G14" s="17"/>
      <c r="H14" s="17"/>
      <c r="I14" s="17"/>
      <c r="J14" s="17"/>
      <c r="K14" s="18"/>
    </row>
    <row r="15" spans="1:11" ht="15.75" thickBot="1" x14ac:dyDescent="0.3">
      <c r="A15" s="5" t="s">
        <v>15</v>
      </c>
      <c r="B15" s="17"/>
      <c r="C15" s="17">
        <f>C8</f>
        <v>59.066600000000001</v>
      </c>
      <c r="D15" s="17"/>
      <c r="E15" s="17"/>
      <c r="F15" s="17"/>
      <c r="G15" s="17"/>
      <c r="H15" s="17"/>
      <c r="I15" s="17"/>
      <c r="J15" s="17"/>
      <c r="K15" s="18"/>
    </row>
    <row r="16" spans="1:11" ht="15.75" thickBot="1" x14ac:dyDescent="0.3">
      <c r="A16" s="5" t="s">
        <v>16</v>
      </c>
      <c r="B16" s="17"/>
      <c r="C16" s="17">
        <f>C8</f>
        <v>59.066600000000001</v>
      </c>
      <c r="D16" s="17"/>
      <c r="E16" s="17"/>
      <c r="F16" s="17"/>
      <c r="G16" s="17"/>
      <c r="H16" s="17"/>
      <c r="I16" s="17"/>
      <c r="J16" s="17"/>
      <c r="K16" s="18"/>
    </row>
    <row r="17" spans="1:11" ht="15.75" thickBot="1" x14ac:dyDescent="0.3">
      <c r="A17" s="5" t="s">
        <v>19</v>
      </c>
      <c r="B17" s="17"/>
      <c r="C17" s="17">
        <f>C8</f>
        <v>59.066600000000001</v>
      </c>
      <c r="D17" s="17"/>
      <c r="E17" s="17"/>
      <c r="F17" s="17"/>
      <c r="G17" s="17"/>
      <c r="H17" s="17"/>
      <c r="I17" s="17"/>
      <c r="J17" s="17"/>
      <c r="K17" s="18"/>
    </row>
    <row r="18" spans="1:11" ht="15.75" thickBot="1" x14ac:dyDescent="0.3">
      <c r="A18" s="5" t="s">
        <v>37</v>
      </c>
      <c r="B18" s="17"/>
      <c r="C18" s="17"/>
      <c r="D18" s="17">
        <f>C8-1.23</f>
        <v>57.836600000000004</v>
      </c>
      <c r="E18" s="17"/>
      <c r="F18" s="17"/>
      <c r="G18" s="17"/>
      <c r="H18" s="17"/>
      <c r="I18" s="17"/>
      <c r="J18" s="17"/>
      <c r="K18" s="18"/>
    </row>
    <row r="19" spans="1:11" x14ac:dyDescent="0.25">
      <c r="A19" s="6" t="s">
        <v>73</v>
      </c>
      <c r="B19" s="19"/>
      <c r="C19" s="19"/>
      <c r="D19" s="19">
        <v>1.23</v>
      </c>
      <c r="E19" s="19"/>
      <c r="F19" s="19"/>
      <c r="G19" s="19"/>
      <c r="H19" s="19"/>
      <c r="I19" s="19"/>
      <c r="J19" s="19"/>
      <c r="K19" s="20"/>
    </row>
    <row r="20" spans="1:11" x14ac:dyDescent="0.25">
      <c r="A20"/>
    </row>
    <row r="21" spans="1:11" ht="15.75" thickBot="1" x14ac:dyDescent="0.3"/>
    <row r="22" spans="1:11" x14ac:dyDescent="0.25">
      <c r="A22" s="25" t="s">
        <v>25</v>
      </c>
      <c r="B22" s="26"/>
      <c r="C22" s="26"/>
      <c r="D22" s="26"/>
      <c r="E22" s="26"/>
      <c r="F22" s="26"/>
      <c r="G22" s="26"/>
      <c r="H22" s="26"/>
      <c r="I22" s="26"/>
      <c r="J22" s="26"/>
      <c r="K22" s="27"/>
    </row>
    <row r="23" spans="1:11" x14ac:dyDescent="0.25">
      <c r="A23" s="28" t="s">
        <v>26</v>
      </c>
      <c r="B23" s="29"/>
      <c r="C23" s="29"/>
      <c r="D23" s="29"/>
      <c r="E23" s="29"/>
      <c r="F23" s="29"/>
      <c r="G23" s="29"/>
      <c r="H23" s="29"/>
      <c r="I23" s="29"/>
      <c r="J23" s="29"/>
      <c r="K23" s="30"/>
    </row>
    <row r="24" spans="1:11" x14ac:dyDescent="0.25">
      <c r="A24" s="28" t="s">
        <v>27</v>
      </c>
      <c r="B24" s="29"/>
      <c r="C24" s="29"/>
      <c r="D24" s="29"/>
      <c r="E24" s="29"/>
      <c r="F24" s="29"/>
      <c r="G24" s="29"/>
      <c r="H24" s="29"/>
      <c r="I24" s="29"/>
      <c r="J24" s="29"/>
      <c r="K24" s="30"/>
    </row>
    <row r="25" spans="1:11" ht="15.75" thickBot="1" x14ac:dyDescent="0.3">
      <c r="A25" s="31" t="s">
        <v>28</v>
      </c>
      <c r="B25" s="32"/>
      <c r="C25" s="32"/>
      <c r="D25" s="32"/>
      <c r="E25" s="32"/>
      <c r="F25" s="32"/>
      <c r="G25" s="32"/>
      <c r="H25" s="32"/>
      <c r="I25" s="32"/>
      <c r="J25" s="32"/>
      <c r="K25" s="33"/>
    </row>
  </sheetData>
  <mergeCells count="16">
    <mergeCell ref="A23:K23"/>
    <mergeCell ref="A24:K24"/>
    <mergeCell ref="A25:K25"/>
    <mergeCell ref="A5:D5"/>
    <mergeCell ref="E5:K5"/>
    <mergeCell ref="A6:D6"/>
    <mergeCell ref="E6:K6"/>
    <mergeCell ref="B10:K10"/>
    <mergeCell ref="A22:K22"/>
    <mergeCell ref="A4:D4"/>
    <mergeCell ref="E4:K4"/>
    <mergeCell ref="A1:K1"/>
    <mergeCell ref="A2:D2"/>
    <mergeCell ref="E2:K2"/>
    <mergeCell ref="A3:D3"/>
    <mergeCell ref="E3:K3"/>
  </mergeCells>
  <conditionalFormatting sqref="B7">
    <cfRule type="containsText" dxfId="15" priority="2" operator="containsText" text="xx/xx/xxxx">
      <formula>NOT(ISERROR(SEARCH("xx/xx/xxxx",B7)))</formula>
    </cfRule>
  </conditionalFormatting>
  <conditionalFormatting sqref="B9">
    <cfRule type="containsText" dxfId="14" priority="5" operator="containsText" text="xx/xx/xxxx">
      <formula>NOT(ISERROR(SEARCH("xx/xx/xxxx",B9)))</formula>
    </cfRule>
  </conditionalFormatting>
  <conditionalFormatting sqref="C7">
    <cfRule type="containsText" dxfId="13" priority="1" operator="containsText" text="xx/xx/xxxx">
      <formula>NOT(ISERROR(SEARCH("xx/xx/xxxx",C7)))</formula>
    </cfRule>
  </conditionalFormatting>
  <conditionalFormatting sqref="C9">
    <cfRule type="containsText" dxfId="12" priority="4" operator="containsText" text="xx/xx/xxxx">
      <formula>NOT(ISERROR(SEARCH("xx/xx/xxxx",C9)))</formula>
    </cfRule>
  </conditionalFormatting>
  <conditionalFormatting sqref="D7">
    <cfRule type="containsText" dxfId="11" priority="8" operator="containsText" text="xx/xx/xxxx">
      <formula>NOT(ISERROR(SEARCH("xx/xx/xxxx",D7)))</formula>
    </cfRule>
  </conditionalFormatting>
  <conditionalFormatting sqref="D9">
    <cfRule type="containsText" dxfId="10" priority="3" operator="containsText" text="xx/xx/xxxx">
      <formula>NOT(ISERROR(SEARCH("xx/xx/xxxx",D9)))</formula>
    </cfRule>
  </conditionalFormatting>
  <conditionalFormatting sqref="E7:K7">
    <cfRule type="containsText" dxfId="9" priority="11" operator="containsText" text="10/12/xxxx">
      <formula>NOT(ISERROR(SEARCH("10/12/xxxx",E7)))</formula>
    </cfRule>
  </conditionalFormatting>
  <conditionalFormatting sqref="E9:K9">
    <cfRule type="containsText" dxfId="8" priority="10" operator="containsText" text="xx/xx/xxxx">
      <formula>NOT(ISERROR(SEARCH("xx/xx/xxxx",E9)))</formula>
    </cfRule>
  </conditionalFormatting>
  <dataValidations count="6">
    <dataValidation allowBlank="1" showInputMessage="1" showErrorMessage="1" prompt="Please input the correct Rehabilitation Area number (RA#)" sqref="E2:K2" xr:uid="{730E8936-B30C-4B30-BD89-E4415710A550}"/>
    <dataValidation allowBlank="1" showInputMessage="1" showErrorMessage="1" promptTitle="Insert Area (ha)" prompt="Please insert the cumulative area achieved in hectares (ha) as required" sqref="B11:K19" xr:uid="{2AEE2B94-920F-4118-9130-0A5B6AD91E5B}"/>
    <dataValidation allowBlank="1" showInputMessage="1" showErrorMessage="1" promptTitle="Insert Area (ha)" prompt="Please insert the cumulative area available in hectares (ha)" sqref="B8:K8" xr:uid="{5AF7FA35-D7D9-4CD4-B874-3D635DC9531D}"/>
    <dataValidation allowBlank="1" showInputMessage="1" showErrorMessage="1" promptTitle="Insert Date" prompt="Please insert the data the milestone is to be completed by" sqref="B9:K9 B7:C7" xr:uid="{B339DBBE-38EB-4FA5-8CFC-0D1D5B00D61A}"/>
    <dataValidation allowBlank="1" showInputMessage="1" showErrorMessage="1" promptTitle="Insert Date" prompt="Please insert the date the area is available for rehabilitation" sqref="D7:K7" xr:uid="{3D8A62D0-ECB5-49C7-ABC6-4BDF9FD598D6}"/>
    <dataValidation allowBlank="1" showInputMessage="1" showErrorMessage="1" promptTitle="Rehabilitation Milestone" prompt="Insert the Rehabilitation Milestone number here (RM#)" sqref="A11:A19" xr:uid="{8D76B4CE-FEB3-40D9-A438-B687365707C8}"/>
  </dataValidations>
  <pageMargins left="0.7" right="0.7" top="0.75" bottom="0.75" header="0.3" footer="0.3"/>
  <pageSetup paperSize="9" scale="95"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F16F2CC781AD4DAB743FC43035F09B" ma:contentTypeVersion="9" ma:contentTypeDescription="Create a new document." ma:contentTypeScope="" ma:versionID="669ce93638b399828b61825a5a753a0a">
  <xsd:schema xmlns:xsd="http://www.w3.org/2001/XMLSchema" xmlns:xs="http://www.w3.org/2001/XMLSchema" xmlns:p="http://schemas.microsoft.com/office/2006/metadata/properties" xmlns:ns3="4f107823-4f0c-48b4-817d-73bf1f13f04c" xmlns:ns4="2935b54f-d9a6-4972-b057-380e24858712" targetNamespace="http://schemas.microsoft.com/office/2006/metadata/properties" ma:root="true" ma:fieldsID="aac410f2a7f395c17ffd97d15f1cb641" ns3:_="" ns4:_="">
    <xsd:import namespace="4f107823-4f0c-48b4-817d-73bf1f13f04c"/>
    <xsd:import namespace="2935b54f-d9a6-4972-b057-380e248587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07823-4f0c-48b4-817d-73bf1f13f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35b54f-d9a6-4972-b057-380e248587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A3D7FE-FD98-4474-A9CE-8816F5C0C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07823-4f0c-48b4-817d-73bf1f13f04c"/>
    <ds:schemaRef ds:uri="2935b54f-d9a6-4972-b057-380e24858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24D023-B226-4652-9F29-E67650275725}">
  <ds:schemaRefs>
    <ds:schemaRef ds:uri="http://schemas.microsoft.com/sharepoint/v3/contenttype/forms"/>
  </ds:schemaRefs>
</ds:datastoreItem>
</file>

<file path=customXml/itemProps3.xml><?xml version="1.0" encoding="utf-8"?>
<ds:datastoreItem xmlns:ds="http://schemas.openxmlformats.org/officeDocument/2006/customXml" ds:itemID="{7B1A78E5-78C1-43F4-AA77-0C094C81D3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935b54f-d9a6-4972-b057-380e24858712"/>
    <ds:schemaRef ds:uri="http://purl.org/dc/elements/1.1/"/>
    <ds:schemaRef ds:uri="http://schemas.microsoft.com/office/2006/metadata/properties"/>
    <ds:schemaRef ds:uri="4f107823-4f0c-48b4-817d-73bf1f13f0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Rehabilitation Area Milestones</vt:lpstr>
      <vt:lpstr>RA1</vt:lpstr>
      <vt:lpstr>RA3</vt:lpstr>
      <vt:lpstr>RA4</vt:lpstr>
      <vt:lpstr>RA5</vt:lpstr>
      <vt:lpstr>RA6</vt:lpstr>
      <vt:lpstr>RA7</vt:lpstr>
      <vt:lpstr>RA8</vt:lpstr>
      <vt:lpstr>RA9</vt:lpstr>
      <vt:lpstr>RA10</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PRCP schedule template</dc:title>
  <dc:subject>This form can be used for completing a PRCP schedule for the submission of a PRC plan.</dc:subject>
  <dc:creator>State of Queensland for the Department of Environment and Science</dc:creator>
  <cp:keywords>ESR/2019/5103; PRCP schedule; template; PRC plan; EP Act</cp:keywords>
  <cp:lastModifiedBy>Groundwork Plus</cp:lastModifiedBy>
  <cp:lastPrinted>2022-07-28T22:08:07Z</cp:lastPrinted>
  <dcterms:created xsi:type="dcterms:W3CDTF">2019-10-27T23:30:31Z</dcterms:created>
  <dcterms:modified xsi:type="dcterms:W3CDTF">2023-11-14T21:45:01Z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0x010100B5F16F2CC781AD4DAB743FC43035F09B</vt:lpwstr>
  </property>
</Properties>
</file>