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G:\Environmental Services\MINING\_Project Sites\PGH Bricks\PGH bricks\PRCP\1. Application\"/>
    </mc:Choice>
  </mc:AlternateContent>
  <xr:revisionPtr revIDLastSave="0" documentId="8_{F38852CF-2597-479E-A6F7-56D336A59B52}" xr6:coauthVersionLast="47" xr6:coauthVersionMax="47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habilitation Area Milestones" sheetId="9" r:id="rId1"/>
    <sheet name="RA1" sheetId="13" r:id="rId2"/>
    <sheet name="RA2" sheetId="15" r:id="rId3"/>
    <sheet name="RA3" sheetId="12" r:id="rId4"/>
    <sheet name="RA4" sheetId="16" r:id="rId5"/>
    <sheet name="RA5" sheetId="18" r:id="rId6"/>
    <sheet name="RA6" sheetId="19" r:id="rId7"/>
    <sheet name="RA7" sheetId="20" r:id="rId8"/>
    <sheet name="RA8" sheetId="21" r:id="rId9"/>
    <sheet name="RA9" sheetId="22" r:id="rId10"/>
    <sheet name="RA10" sheetId="23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3" l="1"/>
  <c r="E4" i="22"/>
  <c r="B8" i="22"/>
  <c r="B8" i="13"/>
  <c r="B13" i="13" s="1"/>
  <c r="B11" i="15"/>
  <c r="C9" i="20"/>
  <c r="C9" i="21"/>
  <c r="B14" i="13"/>
  <c r="C15" i="13"/>
  <c r="D8" i="21"/>
  <c r="C8" i="21"/>
  <c r="B8" i="21"/>
  <c r="B13" i="21" s="1"/>
  <c r="D8" i="20"/>
  <c r="C8" i="20"/>
  <c r="B8" i="20"/>
  <c r="B13" i="20" s="1"/>
  <c r="D8" i="23"/>
  <c r="D17" i="23" s="1"/>
  <c r="C8" i="23"/>
  <c r="C16" i="23" s="1"/>
  <c r="C9" i="23"/>
  <c r="B8" i="23"/>
  <c r="B12" i="23" s="1"/>
  <c r="C9" i="22"/>
  <c r="E5" i="23"/>
  <c r="E5" i="22"/>
  <c r="E5" i="21"/>
  <c r="E5" i="20"/>
  <c r="B8" i="19"/>
  <c r="C8" i="19" s="1"/>
  <c r="C16" i="19" s="1"/>
  <c r="E5" i="19"/>
  <c r="B8" i="18"/>
  <c r="B13" i="18" s="1"/>
  <c r="E5" i="18"/>
  <c r="E5" i="16"/>
  <c r="E5" i="12"/>
  <c r="B8" i="16"/>
  <c r="B13" i="16" s="1"/>
  <c r="B13" i="12"/>
  <c r="B8" i="12"/>
  <c r="D8" i="12" s="1"/>
  <c r="D17" i="12" s="1"/>
  <c r="B11" i="13"/>
  <c r="B8" i="15"/>
  <c r="B14" i="15" s="1"/>
  <c r="B12" i="13"/>
  <c r="C8" i="12"/>
  <c r="C15" i="12" s="1"/>
  <c r="C16" i="12" l="1"/>
  <c r="B11" i="12"/>
  <c r="B12" i="12"/>
  <c r="C14" i="12"/>
  <c r="B12" i="15"/>
  <c r="C15" i="15" s="1"/>
  <c r="B13" i="15"/>
  <c r="B13" i="22"/>
  <c r="C16" i="21"/>
  <c r="D17" i="21"/>
  <c r="B12" i="20"/>
  <c r="C16" i="20"/>
  <c r="D17" i="20"/>
  <c r="B11" i="23"/>
  <c r="B13" i="23"/>
  <c r="C14" i="23"/>
  <c r="C15" i="23"/>
  <c r="C8" i="22"/>
  <c r="D17" i="22" s="1"/>
  <c r="B11" i="22"/>
  <c r="B12" i="22"/>
  <c r="B11" i="21"/>
  <c r="B12" i="21"/>
  <c r="B11" i="20"/>
  <c r="D8" i="19"/>
  <c r="D17" i="19" s="1"/>
  <c r="B11" i="19"/>
  <c r="B13" i="19"/>
  <c r="B14" i="19"/>
  <c r="B12" i="19"/>
  <c r="B15" i="19"/>
  <c r="D8" i="18"/>
  <c r="D17" i="18" s="1"/>
  <c r="C8" i="18"/>
  <c r="B11" i="18"/>
  <c r="B12" i="18"/>
  <c r="C8" i="16"/>
  <c r="C16" i="16" s="1"/>
  <c r="B14" i="16"/>
  <c r="D8" i="16"/>
  <c r="D17" i="16" s="1"/>
  <c r="B15" i="16"/>
  <c r="B12" i="16"/>
  <c r="B11" i="16"/>
  <c r="C8" i="13"/>
  <c r="C15" i="21" l="1"/>
  <c r="C14" i="21"/>
  <c r="C14" i="20"/>
  <c r="C15" i="20"/>
  <c r="C15" i="22"/>
  <c r="C14" i="22"/>
  <c r="C16" i="22"/>
  <c r="C16" i="18"/>
  <c r="C15" i="18"/>
  <c r="C14" i="18"/>
</calcChain>
</file>

<file path=xl/sharedStrings.xml><?xml version="1.0" encoding="utf-8"?>
<sst xmlns="http://schemas.openxmlformats.org/spreadsheetml/2006/main" count="326" uniqueCount="84">
  <si>
    <t>Rehabilitation area</t>
  </si>
  <si>
    <t>Relevant activities</t>
  </si>
  <si>
    <t>Date area is available</t>
  </si>
  <si>
    <t>Milestone completed by</t>
  </si>
  <si>
    <t>Milestone Reference</t>
  </si>
  <si>
    <t>Cumulative area achieved (ha)</t>
  </si>
  <si>
    <t>Milestone reference</t>
  </si>
  <si>
    <t>Rehabilitation milestone</t>
  </si>
  <si>
    <t>Milestone criteria</t>
  </si>
  <si>
    <t>RM1</t>
  </si>
  <si>
    <t>RM2</t>
  </si>
  <si>
    <t>RM3</t>
  </si>
  <si>
    <t>RM4</t>
  </si>
  <si>
    <t>RM5</t>
  </si>
  <si>
    <t>Cumulative area available (ha)</t>
  </si>
  <si>
    <t>RM6</t>
  </si>
  <si>
    <t>RM7</t>
  </si>
  <si>
    <t>RM8</t>
  </si>
  <si>
    <t>RM9</t>
  </si>
  <si>
    <t>RM10</t>
  </si>
  <si>
    <t>2) Ensure all Rehabiitation Milestones recorded in this table align with those included in the RA sheets in this form.</t>
  </si>
  <si>
    <t>3) See the PRCP guideline before developing site-specific Rehabilitation Area Milestones</t>
  </si>
  <si>
    <t>1) Insert new rows below the table to record more Rehabilitation Area Milestones for the project</t>
  </si>
  <si>
    <t>10/12/xxxx</t>
  </si>
  <si>
    <t>xx/xx/xxxx</t>
  </si>
  <si>
    <r>
      <t xml:space="preserve">1) Insert new columns to the </t>
    </r>
    <r>
      <rPr>
        <b/>
        <u/>
        <sz val="11"/>
        <color theme="1"/>
        <rFont val="Calibri"/>
        <family val="2"/>
        <scheme val="minor"/>
      </rPr>
      <t>yellow table</t>
    </r>
    <r>
      <rPr>
        <b/>
        <sz val="11"/>
        <color theme="1"/>
        <rFont val="Calibri"/>
        <family val="2"/>
        <scheme val="minor"/>
      </rPr>
      <t xml:space="preserve"> to include further rehabilitation milestone dates.</t>
    </r>
  </si>
  <si>
    <r>
      <t xml:space="preserve">2) Insert new columns to the </t>
    </r>
    <r>
      <rPr>
        <b/>
        <u/>
        <sz val="11"/>
        <color theme="1"/>
        <rFont val="Calibri"/>
        <family val="2"/>
        <scheme val="minor"/>
      </rPr>
      <t>blue table</t>
    </r>
    <r>
      <rPr>
        <b/>
        <sz val="11"/>
        <color theme="1"/>
        <rFont val="Calibri"/>
        <family val="2"/>
        <scheme val="minor"/>
      </rPr>
      <t xml:space="preserve"> to match rehabilitation milestone dates.</t>
    </r>
  </si>
  <si>
    <r>
      <t xml:space="preserve">3) Insert new rows to the </t>
    </r>
    <r>
      <rPr>
        <b/>
        <u/>
        <sz val="11"/>
        <color theme="1"/>
        <rFont val="Calibri"/>
        <family val="2"/>
        <scheme val="minor"/>
      </rPr>
      <t>blue table</t>
    </r>
    <r>
      <rPr>
        <b/>
        <sz val="11"/>
        <color theme="1"/>
        <rFont val="Calibri"/>
        <family val="2"/>
        <scheme val="minor"/>
      </rPr>
      <t xml:space="preserve"> to include additional rehabilitation milestone references.</t>
    </r>
  </si>
  <si>
    <t>4) Insert the relevant number in the "Milestone reference" column (i.e. RM1).</t>
  </si>
  <si>
    <t>Total rehabilitation area size (ha)</t>
  </si>
  <si>
    <t>Post-mining land uses (PMLU)</t>
  </si>
  <si>
    <t>PMLU</t>
  </si>
  <si>
    <t>RM11</t>
  </si>
  <si>
    <t>•	Remove mobile and temporary infrastructure including buildings.
•	Remove aggregate hardstand areas.</t>
  </si>
  <si>
    <t>•	Retain for ongoing beneficial use.</t>
  </si>
  <si>
    <t>•	Contaminated land assessment undertaken by an appropriately qualified person indicates that no contamination unsuitable for the post-mining land use is occurring. If required, a site investigation report including a site suitability statement prepared and submitted in accordance with the provisions of Chapter 7, Part 8 of the EP Act.
•	Contaminated material either remediated in-situ or removed/transported to an approved landfill for disposal and waste tracking information recorded and submitted.</t>
  </si>
  <si>
    <t>•	Finalise engineering and design plans.
•	Batter slopes as per engineered designs or a maximum of 20 - 26 o with a factor of safety of not less than 1.5 which is expected to ensure long term stability.
•	Backfilling carried out under Level 1 or Level 2 geotechnical supervision and testing in accordance with AS 3798-2007 Guidelines on earthworks for commercial and residential developments (Standards Australia 2007, or most recent edition).
•	Materials imported for backfilling must be clean earth capable of satisfying the following relevant guidelines:
-	HIL D – commercial industrial premises of the National Environment Protection (Assessment of Site Contamination) Measure 1999 (amended 2013) 
-	AS 4482.1-2005 - Guide to the sampling and investigation of potentially contaminated soil. Part 1 – Non-volatile and Semi-volatile compounds. 
-	AS 4482.2-2005 - Guide to the sampling and investigation of potentially contaminated soil. Part 2 – Volatile Compounds.</t>
  </si>
  <si>
    <t>Where mine disturbance has occurred, the following apply:
•	General reshaping and pushing/trimming to achieve final landform with maximum slopes of 26o.
•	Backfill as required with onsite materials, or clean earth verified in accordance with NEPM guideline values.
•	Erosion and sediment control systems installed.</t>
  </si>
  <si>
    <t>•	Assisted natural regeneration supported by demarcation / fencing to exclude access if required. 
•	Where mine disturbance has occurred:
-	Soil productivity and suitability assessment by an SQP, and gypsum, lime or fertilisers applied where deemed necessary by an SQP.
-	Supplementary seeding via direct seeding at a rate of 2 kg / ha for tree species and 1 kg/ ha for shrub species where required (TMR 2017).
-	Minimum 60% strike/survival rate of applied seed mix. 
•	Weeds controlled to reduce competition.</t>
  </si>
  <si>
    <t>•	Remediate any erosion.
•	Source, cart and spread growth media (topsoil and overburden).
•	Trim, rock rake and deep rip.</t>
  </si>
  <si>
    <t>•	Monitoring to determine whether vegetation is self-sustaining. 
•	Monitoring to determine that species composition is adequate.
•	Minimum 70% groundcover to be achieved.
•	No more than 10% groundcover comprised of weed species.</t>
  </si>
  <si>
    <t xml:space="preserve">•	Where no mine disturbance is to be transitioned to civil works:
-	Engineers’ certification that the landform achieves geotechnical stability.
-	Stormwater management assessment to confirm site is  non-polluting.
-	Contaminated land assessment confirming site is non-polluting.
•	Where disturbed land will remain post-surrender subject to ongoing civil works for an industrial end use:
-	Activities consistent with Development Permits - Operational Works (or equivalent). </t>
  </si>
  <si>
    <t xml:space="preserve">•	Assessment by an SQP confirming no subsidence or surface slumping. </t>
  </si>
  <si>
    <t>RM12</t>
  </si>
  <si>
    <t xml:space="preserve">Infrastructure decommissioning and removal </t>
  </si>
  <si>
    <t>Roads and Access Tracks</t>
  </si>
  <si>
    <t>Remediation of contaminated land</t>
  </si>
  <si>
    <t>Landform development and reshaping/reprofiling (Native Ecosystem)</t>
  </si>
  <si>
    <t>Landform development and reshaping/reprofiling (Industrial)</t>
  </si>
  <si>
    <t>Surface preparation</t>
  </si>
  <si>
    <t>Achievement of surface requirements (Native Ecosystem)</t>
  </si>
  <si>
    <t>Achievement of surface requirements (Industrial)</t>
  </si>
  <si>
    <t>Achievement of post-mining land use to stable condition (Native Ecosystem)</t>
  </si>
  <si>
    <t xml:space="preserve">Achievement of post-mining land use to stable condition (Industrial) </t>
  </si>
  <si>
    <t>Commenced</t>
  </si>
  <si>
    <t>Industrial</t>
  </si>
  <si>
    <t>RM13</t>
  </si>
  <si>
    <t xml:space="preserve">Achievement of post-mining land use to stable condition (State Road) </t>
  </si>
  <si>
    <t>•	Confirmation that the land is subject to a road reserve / easement (e.g., survey plans).</t>
  </si>
  <si>
    <t>Commencement of first milestone: RM3</t>
  </si>
  <si>
    <t>Commencement of first milestone: RM13</t>
  </si>
  <si>
    <t>Commencement of first milestone: RM1</t>
  </si>
  <si>
    <t>Native Ecosystem</t>
  </si>
  <si>
    <t>RA2 - Darra</t>
  </si>
  <si>
    <t>RA1 - Darra</t>
  </si>
  <si>
    <t>RA3 - Dinmore</t>
  </si>
  <si>
    <t>Mine disturbance area.</t>
  </si>
  <si>
    <t>RA4 - Dinmore</t>
  </si>
  <si>
    <t>RA5 - Greenwood Village</t>
  </si>
  <si>
    <t>RA6 - Greenwood Village</t>
  </si>
  <si>
    <t>RA7 - Oxley</t>
  </si>
  <si>
    <t>RA8 - Oxley</t>
  </si>
  <si>
    <t>RA10 - Redbank Plains</t>
  </si>
  <si>
    <t>RA9 - Redbank Plains</t>
  </si>
  <si>
    <t>•	Where disturbed land will remain post-surrender subject to ongoing civil works for an industrial end use, Development Permits -Operational Works (or equivalent) in effect. 
•	Where no mine disturbed land remains:
-	monitoring to determine whether landform is geotechnically safe and stable. 
-	Minimum 70% groundcover to be achieved (through revegetation with grass species, other agreed engineered solution, or combination of both).</t>
  </si>
  <si>
    <t>Revegetation (Native Ecosystem)</t>
  </si>
  <si>
    <t>•	Erosion equivalent to, or less than, natural rates for the locality as measured by an SQP.
•	Species composition consistent with PRCP.
•	Minimum 70% groundcover to be achieved.
•	Mortality rate of mature trees equal to, or less than, the recruitment rate of new trees.
•	No more than 10% groundcover comprised of weed species.</t>
  </si>
  <si>
    <t xml:space="preserve">Achievement of post-mining land use to stable condition (Underground ML 4583) </t>
  </si>
  <si>
    <t>State road reserve</t>
  </si>
  <si>
    <t>State Road</t>
  </si>
  <si>
    <t>Mine disturbance areas</t>
  </si>
  <si>
    <t>Mine disturbance area</t>
  </si>
  <si>
    <t>Buffer / non-mining area</t>
  </si>
  <si>
    <t>Buffer / Non-mining area / surface area of ML 4583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</si>
</sst>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5" borderId="1" xfId="0" applyFont="1" applyFill="1" applyBorder="1" applyAlignment="1">
      <alignment wrapText="1"/>
    </xf>
    <xf numFmtId="0" fontId="1" fillId="0" borderId="0" xfId="0" applyFont="1"/>
    <xf numFmtId="0" fontId="1" fillId="3" borderId="4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5" borderId="4" xfId="0" applyFont="1" applyFill="1" applyBorder="1"/>
    <xf numFmtId="0" fontId="1" fillId="5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9" xfId="0" applyFont="1" applyFill="1" applyBorder="1"/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Fill="1"/>
    <xf numFmtId="0" fontId="3" fillId="5" borderId="4" xfId="0" applyFont="1" applyFill="1" applyBorder="1"/>
    <xf numFmtId="164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164" fontId="0" fillId="7" borderId="10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5" borderId="7" xfId="0" applyFont="1" applyFill="1" applyBorder="1"/>
    <xf numFmtId="0" fontId="0" fillId="8" borderId="8" xfId="0" applyFill="1" applyBorder="1" applyAlignment="1">
      <alignment horizontal="center" vertical="center"/>
    </xf>
    <xf numFmtId="14" fontId="0" fillId="7" borderId="10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5" borderId="1" xfId="0" applyFont="1" applyFill="1" applyBorder="1"/>
    <xf numFmtId="0" fontId="1" fillId="6" borderId="5" xfId="0" applyFont="1" applyFill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14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588"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numFmt numFmtId="164" formatCode="d/mm/yy;@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left style="medium">
          <color auto="1"/>
        </left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numFmt numFmtId="164" formatCode="d/mm/yy;@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left style="medium">
          <color auto="1"/>
        </left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numFmt numFmtId="164" formatCode="d/mm/yy;@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left style="medium">
          <color auto="1"/>
        </left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numFmt numFmtId="164" formatCode="d/mm/yy;@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left style="medium">
          <color auto="1"/>
        </left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numFmt numFmtId="164" formatCode="d/mm/yy;@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left style="medium">
          <color auto="1"/>
        </left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numFmt numFmtId="164" formatCode="d/mm/yy;@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left style="medium">
          <color auto="1"/>
        </left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numFmt numFmtId="164" formatCode="d/mm/yy;@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left style="medium">
          <color auto="1"/>
        </left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numFmt numFmtId="164" formatCode="d/mm/yy;@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left style="medium">
          <color auto="1"/>
        </left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numFmt numFmtId="164" formatCode="d/mm/yy;@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left style="medium">
          <color auto="1"/>
        </left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</dxf>
    <dxf>
      <numFmt numFmtId="164" formatCode="d/mm/yy;@"/>
      <border diagonalUp="0" diagonalDown="0" outline="0">
        <left style="medium">
          <color auto="1"/>
        </left>
        <right/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border outline="0">
        <left style="medium">
          <color auto="1"/>
        </left>
        <right style="medium">
          <color auto="1"/>
        </right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auto="1"/>
        </right>
        <top/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numFmt numFmtId="164" formatCode="d/mm/yy;@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color theme="0" tint="-0.24994659260841701"/>
      </font>
    </dxf>
    <dxf>
      <font>
        <color theme="0" tint="-0.24994659260841701"/>
      </font>
    </dxf>
    <dxf>
      <alignment horizontal="left" vertical="center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top style="medium">
          <color auto="1"/>
        </top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34998626667073579"/>
        </patternFill>
      </fill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ill>
        <patternFill>
          <bgColor theme="0" tint="-4.9989318521683403E-2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ill>
        <patternFill>
          <bgColor theme="0" tint="-0.14996795556505021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ill>
        <patternFill>
          <bgColor theme="0" tint="-0.34998626667073579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ill>
        <patternFill>
          <bgColor theme="0" tint="-0.14996795556505021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ill>
        <patternFill>
          <bgColor theme="0" tint="-0.24994659260841701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</dxfs>
  <tableStyles count="3" defaultTableStyle="TableStyleMedium2" defaultPivotStyle="PivotStyleLight16">
    <tableStyle name="Table Style 1" pivot="0" count="2" xr9:uid="{00000000-0011-0000-FFFF-FFFF00000000}">
      <tableStyleElement type="wholeTable" dxfId="587"/>
      <tableStyleElement type="firstColumn" dxfId="586"/>
    </tableStyle>
    <tableStyle name="Table Style 2" pivot="0" count="2" xr9:uid="{00000000-0011-0000-FFFF-FFFF01000000}">
      <tableStyleElement type="wholeTable" dxfId="585"/>
      <tableStyleElement type="firstColumn" dxfId="584"/>
    </tableStyle>
    <tableStyle name="Table Style 3" pivot="0" count="4" xr9:uid="{00000000-0011-0000-FFFF-FFFF02000000}">
      <tableStyleElement type="wholeTable" dxfId="583"/>
      <tableStyleElement type="headerRow" dxfId="582"/>
      <tableStyleElement type="firstColumn" dxfId="581"/>
      <tableStyleElement type="secondColumnStripe" dxfId="5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Table14" displayName="Table14" ref="A1:C13" totalsRowShown="0" headerRowDxfId="579" headerRowBorderDxfId="578" tableBorderDxfId="577" totalsRowBorderDxfId="576">
  <autoFilter ref="A1:C13" xr:uid="{00000000-0009-0000-0100-00000E000000}">
    <filterColumn colId="0" hiddenButton="1"/>
    <filterColumn colId="1" hiddenButton="1"/>
    <filterColumn colId="2" hiddenButton="1"/>
  </autoFilter>
  <tableColumns count="3">
    <tableColumn id="1" xr3:uid="{00000000-0010-0000-0400-000001000000}" name="Milestone reference" dataDxfId="575"/>
    <tableColumn id="2" xr3:uid="{00000000-0010-0000-0400-000002000000}" name="Rehabilitation milestone" dataDxfId="574"/>
    <tableColumn id="3" xr3:uid="{00000000-0010-0000-0400-000003000000}" name="Milestone criteria" dataDxfId="573"/>
  </tableColumns>
  <tableStyleInfo name="Table Style 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68DA63-5152-4F5E-B9F3-34B8559796F9}" name="Table2262" displayName="Table2262" ref="A7:K9" headerRowCount="0" totalsRowShown="0" headerRowDxfId="344" headerRowBorderDxfId="343" tableBorderDxfId="342" totalsRowBorderDxfId="341">
  <tableColumns count="11">
    <tableColumn id="1" xr3:uid="{61EF1553-EAAD-498F-9759-042F5D0C5A1E}" name="Column1" headerRowDxfId="340" dataDxfId="339"/>
    <tableColumn id="2" xr3:uid="{F50B8C72-C4F5-4F30-B70A-476CB947844A}" name="Column2" headerRowDxfId="338" dataDxfId="337"/>
    <tableColumn id="3" xr3:uid="{A1FA869D-628B-43E9-9701-196137AA183E}" name="Column3" headerRowDxfId="336" dataDxfId="335"/>
    <tableColumn id="4" xr3:uid="{88136C17-F21F-4580-BD00-413F40FB27C6}" name="Column4" headerRowDxfId="334" dataDxfId="333"/>
    <tableColumn id="5" xr3:uid="{4856B9E7-0425-473B-AC2B-87EF9D63AF4D}" name="Column5" headerRowDxfId="332" dataDxfId="331"/>
    <tableColumn id="6" xr3:uid="{1E0A66FF-AB2B-46D5-AE93-0293C9F1182F}" name="Column6" headerRowDxfId="330" dataDxfId="329"/>
    <tableColumn id="7" xr3:uid="{DCFD6BAB-5A1E-4844-9E5E-1616821362BC}" name="Column7" headerRowDxfId="328" dataDxfId="327"/>
    <tableColumn id="8" xr3:uid="{6AB088C6-E166-46A7-A87C-A4CDA6F25DEA}" name="Column8" headerRowDxfId="326" dataDxfId="325"/>
    <tableColumn id="9" xr3:uid="{50772AEF-2909-469C-A4EF-ABCCD82C083E}" name="Column9" headerRowDxfId="324" dataDxfId="323"/>
    <tableColumn id="10" xr3:uid="{CC767064-EDB3-4C50-B1C9-CAE08B1BACC0}" name="Column10" headerRowDxfId="322" dataDxfId="321"/>
    <tableColumn id="11" xr3:uid="{43DE5874-70D1-4AA2-8F2E-423CBA7BBF36}" name="Column11" headerRowDxfId="320" dataDxfId="319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D9251E7-7FB8-4E38-954F-86D0C64AC6D1}" name="Table3573" displayName="Table3573" ref="A11:K18" headerRowCount="0" totalsRowShown="0" headerRowDxfId="318" headerRowBorderDxfId="317" tableBorderDxfId="316" totalsRowBorderDxfId="315">
  <tableColumns count="11">
    <tableColumn id="1" xr3:uid="{877890AB-7B22-4E63-9DA9-34040195EB03}" name="Column1" headerRowDxfId="314" dataDxfId="313"/>
    <tableColumn id="2" xr3:uid="{61089E10-8276-45FA-BDEE-328CDF1D314C}" name="Column2" headerRowDxfId="312" dataDxfId="311"/>
    <tableColumn id="3" xr3:uid="{446E8DC4-D241-469F-B703-787B0A5F4387}" name="Column3" headerRowDxfId="310" dataDxfId="309"/>
    <tableColumn id="4" xr3:uid="{0D89A371-84D6-4E8A-8B50-1DA83BCE76A9}" name="Column4" headerRowDxfId="308" dataDxfId="307"/>
    <tableColumn id="5" xr3:uid="{26CAE900-4B08-4F53-9516-7F8B1768B05D}" name="Column5" headerRowDxfId="306" dataDxfId="305"/>
    <tableColumn id="6" xr3:uid="{4EBFF585-E9B5-42A8-AF81-A7E600032C11}" name="Column6" headerRowDxfId="304" dataDxfId="303"/>
    <tableColumn id="7" xr3:uid="{B93D9C92-D6BA-44B1-9D7B-9C17FD0049C9}" name="Column7" headerRowDxfId="302" dataDxfId="301"/>
    <tableColumn id="8" xr3:uid="{CA9CCEA0-89FC-4B48-A7A0-29795FE72CFB}" name="Column8" headerRowDxfId="300" dataDxfId="299"/>
    <tableColumn id="9" xr3:uid="{5B15AF42-3E3D-418A-A090-C1E8D66713C3}" name="Column9" headerRowDxfId="298" dataDxfId="297"/>
    <tableColumn id="10" xr3:uid="{09B9EF13-BB7F-4460-8487-CA9B228419F3}" name="Column10" headerRowDxfId="296" dataDxfId="295"/>
    <tableColumn id="11" xr3:uid="{F5BCDA24-7BF4-4F49-AA79-04E6FB5076AB}" name="Column11" headerRowDxfId="294" dataDxfId="293"/>
  </tableColumns>
  <tableStyleInfo name="Table Style 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9644BE-3FB0-41D4-A470-C2A81840FD6E}" name="Table226144" displayName="Table226144" ref="A7:K9" headerRowCount="0" totalsRowShown="0" headerRowDxfId="287" headerRowBorderDxfId="286" tableBorderDxfId="285" totalsRowBorderDxfId="284">
  <tableColumns count="11">
    <tableColumn id="1" xr3:uid="{F3D98BD0-0CFF-445E-885D-305B1605D38B}" name="Column1" headerRowDxfId="283" dataDxfId="282"/>
    <tableColumn id="2" xr3:uid="{25265FF2-32BE-4E27-ACC6-7511DC119949}" name="Column2" headerRowDxfId="281" dataDxfId="280"/>
    <tableColumn id="3" xr3:uid="{98F42CDC-3280-494D-B1C2-3FD89E700645}" name="Column3" headerRowDxfId="279" dataDxfId="278"/>
    <tableColumn id="4" xr3:uid="{F05D799E-65A9-4D41-9EB5-97B15F7B1CC3}" name="Column4" headerRowDxfId="277" dataDxfId="276"/>
    <tableColumn id="5" xr3:uid="{29F1DADB-DB30-41F4-B6FB-041C812072A5}" name="Column5" headerRowDxfId="275" dataDxfId="274"/>
    <tableColumn id="6" xr3:uid="{41380580-9F94-4427-A9C7-2DFDE99172D8}" name="Column6" headerRowDxfId="273" dataDxfId="272"/>
    <tableColumn id="7" xr3:uid="{E95B0C97-2DC5-4056-BDFE-77478C9D5946}" name="Column7" headerRowDxfId="271" dataDxfId="270"/>
    <tableColumn id="8" xr3:uid="{88299266-D64E-4F38-AE8D-3D6227EA09AC}" name="Column8" headerRowDxfId="269" dataDxfId="268"/>
    <tableColumn id="9" xr3:uid="{619132E1-E416-4D18-90A8-2089B31D6A99}" name="Column9" headerRowDxfId="267" dataDxfId="266"/>
    <tableColumn id="10" xr3:uid="{B104725A-1D10-4E32-BDCB-6CE23E9659E2}" name="Column10" headerRowDxfId="265" dataDxfId="264"/>
    <tableColumn id="11" xr3:uid="{E1239937-DEE2-4DB0-B5F9-694694AFF98A}" name="Column11" headerRowDxfId="263" dataDxfId="262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7FE8DC5-99A3-4292-97D5-678BA555C153}" name="Table357165" displayName="Table357165" ref="A11:K18" headerRowCount="0" totalsRowShown="0" headerRowDxfId="261" headerRowBorderDxfId="260" tableBorderDxfId="259" totalsRowBorderDxfId="258">
  <tableColumns count="11">
    <tableColumn id="1" xr3:uid="{5929C533-3917-4CD6-8AB6-B30D2DFCE4C7}" name="Column1" headerRowDxfId="257" dataDxfId="256"/>
    <tableColumn id="2" xr3:uid="{8C0DFC41-1C25-4085-942C-AFAF1E8349A9}" name="Column2" headerRowDxfId="255" dataDxfId="254"/>
    <tableColumn id="3" xr3:uid="{F7DF09BD-2CD7-4E4C-8672-D0586045C0FD}" name="Column3" headerRowDxfId="253" dataDxfId="252"/>
    <tableColumn id="4" xr3:uid="{333AA50A-64D5-4C52-8157-1C8DAE99AF3A}" name="Column4" headerRowDxfId="251" dataDxfId="250"/>
    <tableColumn id="5" xr3:uid="{22C3D860-C44C-4099-A4C8-2ADE1B2A328C}" name="Column5" headerRowDxfId="249" dataDxfId="248"/>
    <tableColumn id="6" xr3:uid="{19A45B0C-3C31-4503-A652-9AECF068DBA3}" name="Column6" headerRowDxfId="247" dataDxfId="246"/>
    <tableColumn id="7" xr3:uid="{ADA4967A-B512-48D6-B174-E7B366B65827}" name="Column7" headerRowDxfId="245" dataDxfId="244"/>
    <tableColumn id="8" xr3:uid="{7833584C-E095-43F1-AF03-1807AA2A69F5}" name="Column8" headerRowDxfId="243" dataDxfId="242"/>
    <tableColumn id="9" xr3:uid="{F01C6BF3-A420-41A4-A0B4-9DEFB54FBD20}" name="Column9" headerRowDxfId="241" dataDxfId="240"/>
    <tableColumn id="10" xr3:uid="{DD6C770A-6FE6-4300-933D-92D3CE09850F}" name="Column10" headerRowDxfId="239" dataDxfId="238"/>
    <tableColumn id="11" xr3:uid="{E51818FC-E2BF-4ACB-BB1A-16A51C75A51E}" name="Column11" headerRowDxfId="237" dataDxfId="236"/>
  </tableColumns>
  <tableStyleInfo name="Table Style 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EEB793A-FFED-45CD-A4CA-3940D695BB92}" name="Table226210" displayName="Table226210" ref="A7:K9" headerRowCount="0" totalsRowShown="0" headerRowDxfId="227" headerRowBorderDxfId="226" tableBorderDxfId="225" totalsRowBorderDxfId="224">
  <tableColumns count="11">
    <tableColumn id="1" xr3:uid="{90C78CAA-2924-469D-AFD3-4827B940ACF9}" name="Column1" headerRowDxfId="223" dataDxfId="222"/>
    <tableColumn id="2" xr3:uid="{6EA528C1-960B-4C57-AC9A-D5841EBEAA9B}" name="Column2" headerRowDxfId="221" dataDxfId="220"/>
    <tableColumn id="3" xr3:uid="{7A3EE132-0AC5-4176-8FFF-C36A4588835C}" name="Column3" headerRowDxfId="219" dataDxfId="218"/>
    <tableColumn id="4" xr3:uid="{4B10A976-7260-4801-B0A7-88A256BDBB75}" name="Column4" headerRowDxfId="217" dataDxfId="216"/>
    <tableColumn id="5" xr3:uid="{07B6C89E-4269-4739-8BAB-9F656A75F06C}" name="Column5" headerRowDxfId="215" dataDxfId="214"/>
    <tableColumn id="6" xr3:uid="{60D6C8D4-C5CE-4B88-8E70-9A9B6611FACD}" name="Column6" headerRowDxfId="213" dataDxfId="212"/>
    <tableColumn id="7" xr3:uid="{28216FC4-22DF-4CB5-9064-110811F80403}" name="Column7" headerRowDxfId="211" dataDxfId="210"/>
    <tableColumn id="8" xr3:uid="{1DA3D735-AA61-43E8-8861-E30628D67457}" name="Column8" headerRowDxfId="209" dataDxfId="208"/>
    <tableColumn id="9" xr3:uid="{3E369F2E-345B-4902-9C0C-17AD354AAC64}" name="Column9" headerRowDxfId="207" dataDxfId="206"/>
    <tableColumn id="10" xr3:uid="{D0FA330F-8975-49A4-8263-68EF483F11CC}" name="Column10" headerRowDxfId="205" dataDxfId="204"/>
    <tableColumn id="11" xr3:uid="{01B92019-1C6E-4302-9BED-84943FB55E1E}" name="Column11" headerRowDxfId="203" dataDxfId="202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B8EAA1E-4584-4E93-9C62-49062A9F0F15}" name="Table357311" displayName="Table357311" ref="A11:K18" headerRowCount="0" totalsRowShown="0" headerRowDxfId="201" headerRowBorderDxfId="200" tableBorderDxfId="199" totalsRowBorderDxfId="198">
  <tableColumns count="11">
    <tableColumn id="1" xr3:uid="{CE551E63-3B7D-404A-AE06-ABD595791860}" name="Column1" headerRowDxfId="197" dataDxfId="196"/>
    <tableColumn id="2" xr3:uid="{93E1BA18-C30D-4F7A-94F4-43EA54D92368}" name="Column2" headerRowDxfId="195" dataDxfId="194"/>
    <tableColumn id="3" xr3:uid="{1D273F0B-BF14-46D2-929E-6C73517ED462}" name="Column3" headerRowDxfId="193" dataDxfId="192"/>
    <tableColumn id="4" xr3:uid="{911C7963-4F7A-444F-804F-B88956A29C05}" name="Column4" headerRowDxfId="191" dataDxfId="190"/>
    <tableColumn id="5" xr3:uid="{E97C5734-F046-4642-A1C1-069646C07A52}" name="Column5" headerRowDxfId="189" dataDxfId="188"/>
    <tableColumn id="6" xr3:uid="{24FF72F6-F04C-41EA-A4F2-0BF363F54C35}" name="Column6" headerRowDxfId="187" dataDxfId="186"/>
    <tableColumn id="7" xr3:uid="{234EF608-7332-4617-BDDE-EB68C30D4E9B}" name="Column7" headerRowDxfId="185" dataDxfId="184"/>
    <tableColumn id="8" xr3:uid="{BD067220-F542-49AA-A9CD-15FC6AC52DC4}" name="Column8" headerRowDxfId="183" dataDxfId="182"/>
    <tableColumn id="9" xr3:uid="{7F72F927-6959-4706-B8DD-F434931FF0F2}" name="Column9" headerRowDxfId="181" dataDxfId="180"/>
    <tableColumn id="10" xr3:uid="{084A2EBF-2E35-4544-AAF7-B5E2DE7E195A}" name="Column10" headerRowDxfId="179" dataDxfId="178"/>
    <tableColumn id="11" xr3:uid="{493F39B5-45DA-4E61-A679-8268EE1B56C9}" name="Column11" headerRowDxfId="177" dataDxfId="176"/>
  </tableColumns>
  <tableStyleInfo name="Table Style 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DD3C31C-5A8C-4A84-9BCD-E8D4D8BDBE6D}" name="Table226217" displayName="Table226217" ref="A7:K9" headerRowCount="0" totalsRowShown="0" headerRowDxfId="168" headerRowBorderDxfId="167" tableBorderDxfId="166" totalsRowBorderDxfId="165">
  <tableColumns count="11">
    <tableColumn id="1" xr3:uid="{1097268B-14EB-4EDD-81DB-1AA20069F94C}" name="Column1" headerRowDxfId="164" dataDxfId="163"/>
    <tableColumn id="2" xr3:uid="{4BF99063-B6AE-4EDE-8E8F-A3DF82B3C748}" name="Column2" headerRowDxfId="162" dataDxfId="161"/>
    <tableColumn id="3" xr3:uid="{5D223D3E-821A-466C-B01A-D0CBE86AFA64}" name="Column3" headerRowDxfId="160" dataDxfId="159"/>
    <tableColumn id="4" xr3:uid="{6FBC7383-D1D3-456B-8F02-3448DB498CB6}" name="Column4" headerRowDxfId="158" dataDxfId="157"/>
    <tableColumn id="5" xr3:uid="{C171B128-81FB-49D5-B161-15C1F6C18CA0}" name="Column5" headerRowDxfId="156" dataDxfId="155"/>
    <tableColumn id="6" xr3:uid="{F00F2B90-6F19-4799-898A-2DD3B3BFE990}" name="Column6" headerRowDxfId="154" dataDxfId="153"/>
    <tableColumn id="7" xr3:uid="{2A8E6F90-4F7E-4A32-9BFA-72DC0A418A8C}" name="Column7" headerRowDxfId="152" dataDxfId="151"/>
    <tableColumn id="8" xr3:uid="{7CADC3BF-59A9-4BCF-9A60-D152FFA2AAED}" name="Column8" headerRowDxfId="150" dataDxfId="149"/>
    <tableColumn id="9" xr3:uid="{D3E70643-06BE-4B4A-A807-D3CD2D648C49}" name="Column9" headerRowDxfId="148" dataDxfId="147"/>
    <tableColumn id="10" xr3:uid="{9CE3C8E8-B4C2-4EB9-8D7F-8CD43D1128B5}" name="Column10" headerRowDxfId="146" dataDxfId="145"/>
    <tableColumn id="11" xr3:uid="{7BB276AB-AD87-4989-A391-7B4A73723004}" name="Column11" headerRowDxfId="144" dataDxfId="143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23712F6-DC2C-415F-B61B-B9619881094C}" name="Table357318" displayName="Table357318" ref="A11:K18" headerRowCount="0" totalsRowShown="0" headerRowDxfId="142" headerRowBorderDxfId="141" tableBorderDxfId="140" totalsRowBorderDxfId="139">
  <tableColumns count="11">
    <tableColumn id="1" xr3:uid="{A632F91B-BAD4-4FFD-B48C-F352590CF22D}" name="Column1" headerRowDxfId="138" dataDxfId="137"/>
    <tableColumn id="2" xr3:uid="{28751B1E-0E1E-4618-955B-D0FE33727C8D}" name="Column2" headerRowDxfId="136" dataDxfId="135"/>
    <tableColumn id="3" xr3:uid="{46223994-0E05-45A9-8E6C-C76E41AD7036}" name="Column3" headerRowDxfId="134" dataDxfId="133"/>
    <tableColumn id="4" xr3:uid="{727EF44B-3057-4D05-9F0D-82E8B9B80EA0}" name="Column4" headerRowDxfId="132" dataDxfId="131"/>
    <tableColumn id="5" xr3:uid="{4ECA83D2-F441-4BB6-A770-EE0AAA763669}" name="Column5" headerRowDxfId="130" dataDxfId="129"/>
    <tableColumn id="6" xr3:uid="{4F24C737-64B6-4D2D-9AFC-F6087638AE71}" name="Column6" headerRowDxfId="128" dataDxfId="127"/>
    <tableColumn id="7" xr3:uid="{F186752F-A6CE-437A-A603-C11A8AD30FE4}" name="Column7" headerRowDxfId="126" dataDxfId="125"/>
    <tableColumn id="8" xr3:uid="{022D9015-5666-425B-B2A7-A3DBBC3196DF}" name="Column8" headerRowDxfId="124" dataDxfId="123"/>
    <tableColumn id="9" xr3:uid="{083832C6-A671-4644-91BB-8C6C0958E610}" name="Column9" headerRowDxfId="122" dataDxfId="121"/>
    <tableColumn id="10" xr3:uid="{1F97B96E-60B2-4D67-81C6-71EDE0BB78A6}" name="Column10" headerRowDxfId="120" dataDxfId="119"/>
    <tableColumn id="11" xr3:uid="{548CCAA8-C30D-4198-8044-E6AB740E4B56}" name="Column11" headerRowDxfId="118" dataDxfId="117"/>
  </tableColumns>
  <tableStyleInfo name="Table Style 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3E5EC1E9-48EC-4EB1-B0CF-B3FBD5AE03F2}" name="Table22621019" displayName="Table22621019" ref="A7:K9" headerRowCount="0" totalsRowShown="0" headerRowDxfId="110" headerRowBorderDxfId="109" tableBorderDxfId="108" totalsRowBorderDxfId="107">
  <tableColumns count="11">
    <tableColumn id="1" xr3:uid="{250E6CDD-EF3B-4624-AE77-ED4FE62E30BA}" name="Column1" headerRowDxfId="106" dataDxfId="105"/>
    <tableColumn id="2" xr3:uid="{7A43A69F-09BD-4979-A278-78D10FCC0C2C}" name="Column2" headerRowDxfId="104" dataDxfId="103"/>
    <tableColumn id="3" xr3:uid="{73CEA3EB-67D2-4454-B7C2-4A9845549ACD}" name="Column3" headerRowDxfId="102" dataDxfId="101"/>
    <tableColumn id="4" xr3:uid="{9F471697-2657-4437-9F94-8D3F95841726}" name="Column4" headerRowDxfId="100" dataDxfId="99"/>
    <tableColumn id="5" xr3:uid="{A9957056-3740-45D5-8489-D9C8F0D480EE}" name="Column5" headerRowDxfId="98" dataDxfId="97"/>
    <tableColumn id="6" xr3:uid="{C5ADB64D-B766-4AD9-8E50-9820A3A199D8}" name="Column6" headerRowDxfId="96" dataDxfId="95"/>
    <tableColumn id="7" xr3:uid="{B300B222-A275-42C4-B8F8-DD3D307B8978}" name="Column7" headerRowDxfId="94" dataDxfId="93"/>
    <tableColumn id="8" xr3:uid="{0DE12685-828A-472D-B52E-13FEDFA76F8B}" name="Column8" headerRowDxfId="92" dataDxfId="91"/>
    <tableColumn id="9" xr3:uid="{1BDFE061-5BBB-4984-BAFD-30ECE9481ACA}" name="Column9" headerRowDxfId="90" dataDxfId="89"/>
    <tableColumn id="10" xr3:uid="{ABF092D9-21DD-4B3A-BAC1-A22A51057F1C}" name="Column10" headerRowDxfId="88" dataDxfId="87"/>
    <tableColumn id="11" xr3:uid="{BB6D15A3-6A19-4D9B-AE41-6B3B46BC531C}" name="Column11" headerRowDxfId="86" dataDxfId="85"/>
  </tableColumns>
  <tableStyleInfo name="Table Style 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261C2F08-1833-424F-99C6-B1380B21D131}" name="Table35731120" displayName="Table35731120" ref="A11:K18" headerRowCount="0" totalsRowShown="0" headerRowDxfId="84" headerRowBorderDxfId="83" tableBorderDxfId="82" totalsRowBorderDxfId="81">
  <tableColumns count="11">
    <tableColumn id="1" xr3:uid="{3659BD18-4FCA-4E5B-8A6F-F7079EA287BE}" name="Column1" headerRowDxfId="80" dataDxfId="79"/>
    <tableColumn id="2" xr3:uid="{7E26893E-1465-4947-8944-FEECBF598279}" name="Column2" headerRowDxfId="78" dataDxfId="77"/>
    <tableColumn id="3" xr3:uid="{CB02DD6B-BD24-4FC2-A3F2-60CCF0A155F7}" name="Column3" headerRowDxfId="76" dataDxfId="75"/>
    <tableColumn id="4" xr3:uid="{8C57C73F-2EC2-4E04-9BB4-65D072691464}" name="Column4" headerRowDxfId="74" dataDxfId="73"/>
    <tableColumn id="5" xr3:uid="{C087B689-5413-48FB-A53E-256E48494192}" name="Column5" headerRowDxfId="72" dataDxfId="71"/>
    <tableColumn id="6" xr3:uid="{4E49AB8E-DF94-48E0-BFCD-754ADBBFD5C8}" name="Column6" headerRowDxfId="70" dataDxfId="69"/>
    <tableColumn id="7" xr3:uid="{0126E568-21CB-49D6-9DFE-A0AC5E6B0346}" name="Column7" headerRowDxfId="68" dataDxfId="67"/>
    <tableColumn id="8" xr3:uid="{3B9CF9C7-52BD-4062-B255-9C3133C291EC}" name="Column8" headerRowDxfId="66" dataDxfId="65"/>
    <tableColumn id="9" xr3:uid="{F6F46A09-9418-47A0-BC65-3AABC15556F4}" name="Column9" headerRowDxfId="64" dataDxfId="63"/>
    <tableColumn id="10" xr3:uid="{1A2CA90A-44A5-494E-A344-F2FAAF0E8F7D}" name="Column10" headerRowDxfId="62" dataDxfId="61"/>
    <tableColumn id="11" xr3:uid="{FBA50DB0-E1A2-4284-BD3C-D78AFA9D2051}" name="Column11" headerRowDxfId="60" dataDxfId="59"/>
  </tableColumns>
  <tableStyleInfo name="Table Style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09F8F09-48F7-408B-99FD-AE209CEF3B71}" name="Table2268" displayName="Table2268" ref="A7:K9" headerRowCount="0" totalsRowShown="0" headerRowDxfId="570" headerRowBorderDxfId="569" tableBorderDxfId="568" totalsRowBorderDxfId="567">
  <tableColumns count="11">
    <tableColumn id="1" xr3:uid="{17CB3200-D298-4BD6-8B36-BCB4A7558DAD}" name="Column1" headerRowDxfId="566" dataDxfId="565"/>
    <tableColumn id="2" xr3:uid="{7301298B-1005-4B53-9698-01F320B0F8C1}" name="Column2" headerRowDxfId="564" dataDxfId="563"/>
    <tableColumn id="3" xr3:uid="{58BF0A09-8FC4-4F53-ACCB-DC9FA38624D5}" name="Column3" headerRowDxfId="562" dataDxfId="561"/>
    <tableColumn id="4" xr3:uid="{F1FA2FB7-E5CB-4340-A6B5-EEF89C119813}" name="Column4" headerRowDxfId="560" dataDxfId="559"/>
    <tableColumn id="5" xr3:uid="{029C8EBA-DB56-4232-8797-530F498E53AE}" name="Column5" headerRowDxfId="558" dataDxfId="557"/>
    <tableColumn id="6" xr3:uid="{2711E956-6CFA-43B5-AB4C-047235246977}" name="Column6" headerRowDxfId="556" dataDxfId="555"/>
    <tableColumn id="7" xr3:uid="{35EB40D8-9309-4B8E-A025-508C70718262}" name="Column7" headerRowDxfId="554" dataDxfId="553"/>
    <tableColumn id="8" xr3:uid="{3E59A81E-CE2C-4088-82B5-F95C92265335}" name="Column8" headerRowDxfId="552" dataDxfId="551"/>
    <tableColumn id="9" xr3:uid="{8566F819-BDC4-405C-BDC5-56FEE6F29247}" name="Column9" headerRowDxfId="550" dataDxfId="549"/>
    <tableColumn id="10" xr3:uid="{9A68FD12-766B-4939-88BD-7D9E959F5743}" name="Column10" headerRowDxfId="548" dataDxfId="547"/>
    <tableColumn id="11" xr3:uid="{2C8E59BF-E0C8-4F7E-8D48-6702B0D0BF19}" name="Column11" headerRowDxfId="546" dataDxfId="545"/>
  </tableColumns>
  <tableStyleInfo name="Table Style 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7C7DD0E5-C38B-46AE-9C1E-4C904225CAE0}" name="Table22621721" displayName="Table22621721" ref="A7:K9" headerRowCount="0" totalsRowShown="0" headerRowDxfId="51" headerRowBorderDxfId="50" tableBorderDxfId="49" totalsRowBorderDxfId="48">
  <tableColumns count="11">
    <tableColumn id="1" xr3:uid="{5F44CEEF-3E9A-40EA-B350-E773E4955C97}" name="Column1" headerRowDxfId="47" dataDxfId="46"/>
    <tableColumn id="2" xr3:uid="{D76D5E02-00FB-456E-BC8C-8D737326FF95}" name="Column2" headerRowDxfId="45" dataDxfId="44"/>
    <tableColumn id="3" xr3:uid="{17958A0F-E57A-43B0-A0FE-1831CFA41C61}" name="Column3" headerRowDxfId="43" dataDxfId="42"/>
    <tableColumn id="4" xr3:uid="{1C38528B-F456-446B-8EA6-C48A658AC34A}" name="Column4" headerRowDxfId="41" dataDxfId="40"/>
    <tableColumn id="5" xr3:uid="{5EC2AF79-CE61-4860-991F-C2BAA019F040}" name="Column5" headerRowDxfId="39" dataDxfId="38"/>
    <tableColumn id="6" xr3:uid="{6EC1397D-0499-4124-9D2C-B5E4EEE9438E}" name="Column6" headerRowDxfId="37" dataDxfId="36"/>
    <tableColumn id="7" xr3:uid="{13818934-BD7D-48CD-A00C-D22F08F6AB3F}" name="Column7" headerRowDxfId="35" dataDxfId="34"/>
    <tableColumn id="8" xr3:uid="{F868B540-185A-40E4-A6DD-EAF2E1D57383}" name="Column8" headerRowDxfId="33" dataDxfId="32"/>
    <tableColumn id="9" xr3:uid="{B4FE1F2D-1E93-45A6-815A-D6ECC93DC299}" name="Column9" headerRowDxfId="31" dataDxfId="30"/>
    <tableColumn id="10" xr3:uid="{E6126203-0067-458A-B9F9-55E6441356F7}" name="Column10" headerRowDxfId="29" dataDxfId="28"/>
    <tableColumn id="11" xr3:uid="{EF8DE5A7-0DC7-48A2-A4D6-FA86E62A56BD}" name="Column11" headerRowDxfId="27" dataDxfId="26"/>
  </tableColumns>
  <tableStyleInfo name="Table Style 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F5C61AE2-28A8-46D3-808E-2FD343BD573E}" name="Table35731822" displayName="Table35731822" ref="A11:K18" headerRowCount="0" totalsRowShown="0" headerRowDxfId="25" headerRowBorderDxfId="24" tableBorderDxfId="23" totalsRowBorderDxfId="22">
  <tableColumns count="11">
    <tableColumn id="1" xr3:uid="{92EFF495-981B-41D6-92E4-14FCF0CAE7B5}" name="Column1" headerRowDxfId="21" dataDxfId="20"/>
    <tableColumn id="2" xr3:uid="{2CE215CC-25B8-4FC7-B9AB-48B629134DD9}" name="Column2" headerRowDxfId="19" dataDxfId="18"/>
    <tableColumn id="3" xr3:uid="{52F61AD3-F0A6-44A3-8ED8-2A089F359FD9}" name="Column3" headerRowDxfId="17" dataDxfId="16"/>
    <tableColumn id="4" xr3:uid="{B42550D2-E295-443F-BA39-ED92B2BC9088}" name="Column4" headerRowDxfId="15" dataDxfId="14"/>
    <tableColumn id="5" xr3:uid="{0B0B9FF8-57A4-4989-8717-2A65A7738CAE}" name="Column5" headerRowDxfId="13" dataDxfId="12"/>
    <tableColumn id="6" xr3:uid="{25BB2B5E-20CC-4990-90DC-79B7E10F68BD}" name="Column6" headerRowDxfId="11" dataDxfId="10"/>
    <tableColumn id="7" xr3:uid="{FA1EAC41-A1E1-4B2A-AAA8-AEAC182351C1}" name="Column7" headerRowDxfId="9" dataDxfId="8"/>
    <tableColumn id="8" xr3:uid="{6446741F-8317-4B6E-BC21-E252A5FD47C1}" name="Column8" headerRowDxfId="7" dataDxfId="6"/>
    <tableColumn id="9" xr3:uid="{3474575A-8997-4CF5-9386-1358749886BF}" name="Column9" headerRowDxfId="5" dataDxfId="4"/>
    <tableColumn id="10" xr3:uid="{338E1274-F812-479E-979A-D8FA51493F7D}" name="Column10" headerRowDxfId="3" dataDxfId="2"/>
    <tableColumn id="11" xr3:uid="{27C5319B-7312-48D0-9A04-D58575316799}" name="Column11" headerRowDxfId="1" dataDxfId="0"/>
  </tableColumns>
  <tableStyleInfo name="Table Style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3F7CECE-F960-4018-B357-95909939DBC2}" name="Table3579" displayName="Table3579" ref="A11:K15" headerRowCount="0" totalsRowShown="0" headerRowDxfId="544" headerRowBorderDxfId="543" tableBorderDxfId="542" totalsRowBorderDxfId="541">
  <tableColumns count="11">
    <tableColumn id="1" xr3:uid="{543F43DA-BC87-4D7A-89EF-6A581B936D35}" name="Column1" headerRowDxfId="540" dataDxfId="539"/>
    <tableColumn id="2" xr3:uid="{97712066-C278-4C8B-8C5E-B0A84F99AE64}" name="Column2" headerRowDxfId="538" dataDxfId="537"/>
    <tableColumn id="3" xr3:uid="{795A6D8B-4AD0-456D-BA4D-556D55465C69}" name="Column3" headerRowDxfId="536" dataDxfId="535"/>
    <tableColumn id="4" xr3:uid="{47C6FB3C-1136-44DB-BF86-9C9F8D686ED7}" name="Column4" headerRowDxfId="534" dataDxfId="533"/>
    <tableColumn id="5" xr3:uid="{12B62E4F-35E1-4E55-8084-51D97668F1E6}" name="Column5" headerRowDxfId="532" dataDxfId="531"/>
    <tableColumn id="6" xr3:uid="{844ECCF7-3F8C-4854-B427-B9D3872117EB}" name="Column6" headerRowDxfId="530" dataDxfId="529"/>
    <tableColumn id="7" xr3:uid="{A0AFD508-34CD-48C8-90F5-4741042ACE39}" name="Column7" headerRowDxfId="528" dataDxfId="527"/>
    <tableColumn id="8" xr3:uid="{3C770373-4797-46AB-ADB2-688EDFF3F79C}" name="Column8" headerRowDxfId="526" dataDxfId="525"/>
    <tableColumn id="9" xr3:uid="{C8440EE4-AAD6-496A-9C33-98D5FF5DA236}" name="Column9" headerRowDxfId="524" dataDxfId="523"/>
    <tableColumn id="10" xr3:uid="{2CEC75D2-B6D6-44C7-AF2F-70432864E82F}" name="Column10" headerRowDxfId="522" dataDxfId="521"/>
    <tableColumn id="11" xr3:uid="{E23A54EB-1655-4684-9DC9-2F65EABD467B}" name="Column11" headerRowDxfId="520" dataDxfId="519"/>
  </tableColumns>
  <tableStyleInfo name="Table Style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A92A060-3443-4817-A4D7-A4336D886815}" name="Table226812" displayName="Table226812" ref="A7:K9" headerRowCount="0" totalsRowShown="0" headerRowDxfId="515" headerRowBorderDxfId="514" tableBorderDxfId="513" totalsRowBorderDxfId="512">
  <tableColumns count="11">
    <tableColumn id="1" xr3:uid="{1998C3FB-F35E-472E-8062-583F21F86AA6}" name="Column1" headerRowDxfId="511" dataDxfId="510"/>
    <tableColumn id="2" xr3:uid="{C94C8B9F-DBE9-4C3A-B7B4-3AF6E49D8659}" name="Column2" headerRowDxfId="509" dataDxfId="508"/>
    <tableColumn id="3" xr3:uid="{89A4E237-1B29-4AFA-A629-8D21D7E7E544}" name="Column3" headerRowDxfId="507" dataDxfId="506"/>
    <tableColumn id="4" xr3:uid="{586652D8-793D-46EA-B8E4-6157DBBDB5BE}" name="Column4" headerRowDxfId="505" dataDxfId="504"/>
    <tableColumn id="5" xr3:uid="{B1BCD78F-3F4A-4E5B-AE1D-6894A896C846}" name="Column5" headerRowDxfId="503" dataDxfId="502"/>
    <tableColumn id="6" xr3:uid="{CCD73226-AED3-448C-A99E-CE0B2359F527}" name="Column6" headerRowDxfId="501" dataDxfId="500"/>
    <tableColumn id="7" xr3:uid="{BCAAD345-748D-44C0-B4BE-0B64DB8D49AF}" name="Column7" headerRowDxfId="499" dataDxfId="498"/>
    <tableColumn id="8" xr3:uid="{63F2ADBF-BBB5-494D-A4DD-E4A943FBBF28}" name="Column8" headerRowDxfId="497" dataDxfId="496"/>
    <tableColumn id="9" xr3:uid="{13CFBF50-E4DB-45EC-BF97-FE6F7F8893B3}" name="Column9" headerRowDxfId="495" dataDxfId="494"/>
    <tableColumn id="10" xr3:uid="{E17FE98B-4415-4575-96F9-A8F967060363}" name="Column10" headerRowDxfId="493" dataDxfId="492"/>
    <tableColumn id="11" xr3:uid="{53264175-E5F3-4760-9B45-27338699B051}" name="Column11" headerRowDxfId="491" dataDxfId="490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22392AF-FDC8-47E8-855E-C63D929B35CC}" name="Table357913" displayName="Table357913" ref="A11:K15" headerRowCount="0" totalsRowShown="0" headerRowDxfId="489" headerRowBorderDxfId="488" tableBorderDxfId="487" totalsRowBorderDxfId="486">
  <tableColumns count="11">
    <tableColumn id="1" xr3:uid="{BD2E89EB-1885-4BC6-9F53-A004AB2E8775}" name="Column1" headerRowDxfId="485" dataDxfId="484"/>
    <tableColumn id="2" xr3:uid="{6BD99B79-6820-4A81-8A8F-4A37B79CF7F9}" name="Column2" headerRowDxfId="483" dataDxfId="482"/>
    <tableColumn id="3" xr3:uid="{494F6264-7BDD-4540-BA09-6D91FCF0ECAF}" name="Column3" headerRowDxfId="481" dataDxfId="480"/>
    <tableColumn id="4" xr3:uid="{B462876C-394C-466E-8A85-0FF653A1EC9F}" name="Column4" headerRowDxfId="479" dataDxfId="478"/>
    <tableColumn id="5" xr3:uid="{E2277296-AA06-4D80-B4EA-45408F64C9B2}" name="Column5" headerRowDxfId="477" dataDxfId="476"/>
    <tableColumn id="6" xr3:uid="{CA956C58-07DB-4C22-99E7-36FF5D8AD9F1}" name="Column6" headerRowDxfId="475" dataDxfId="474"/>
    <tableColumn id="7" xr3:uid="{AF766F54-1CF8-4EC5-9AE8-9D070E92BA46}" name="Column7" headerRowDxfId="473" dataDxfId="472"/>
    <tableColumn id="8" xr3:uid="{94BF955D-2C7B-47A8-AFA6-24875507CE2E}" name="Column8" headerRowDxfId="471" dataDxfId="470"/>
    <tableColumn id="9" xr3:uid="{E633589B-918C-472F-B746-71C620059D3F}" name="Column9" headerRowDxfId="469" dataDxfId="468"/>
    <tableColumn id="10" xr3:uid="{C1171FF1-A2FF-464E-A2D7-21A85C46F067}" name="Column10" headerRowDxfId="467" dataDxfId="466"/>
    <tableColumn id="11" xr3:uid="{2121E371-271D-4C70-BC20-18B5CC03CDAB}" name="Column11" headerRowDxfId="465" dataDxfId="464"/>
  </tableColumns>
  <tableStyleInfo name="Table Style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8F2999A-EB9B-4B51-BAB1-395280C3386E}" name="Table226" displayName="Table226" ref="A7:K9" headerRowCount="0" totalsRowShown="0" headerRowDxfId="458" headerRowBorderDxfId="457" tableBorderDxfId="456" totalsRowBorderDxfId="455">
  <tableColumns count="11">
    <tableColumn id="1" xr3:uid="{B4DAC859-B217-4525-BC32-41C68A2A0367}" name="Column1" headerRowDxfId="454" dataDxfId="453"/>
    <tableColumn id="2" xr3:uid="{C47495BA-3951-413F-8A4F-85A934419567}" name="Column2" headerRowDxfId="452" dataDxfId="451"/>
    <tableColumn id="3" xr3:uid="{6D77C776-B6CD-478B-B84B-4AA309947FD9}" name="Column3" headerRowDxfId="450" dataDxfId="449"/>
    <tableColumn id="4" xr3:uid="{674DA77E-2BBF-4A6A-92F7-7B54BFF8D16B}" name="Column4" headerRowDxfId="448" dataDxfId="447"/>
    <tableColumn id="5" xr3:uid="{1367E19C-1F6D-4D5D-9CD9-1407D5163052}" name="Column5" headerRowDxfId="446" dataDxfId="445"/>
    <tableColumn id="6" xr3:uid="{5B21BB25-E029-4B63-B5F8-3821629FFD02}" name="Column6" headerRowDxfId="444" dataDxfId="443"/>
    <tableColumn id="7" xr3:uid="{142F87D2-671A-45AC-B4DC-94C497A21C7E}" name="Column7" headerRowDxfId="442" dataDxfId="441"/>
    <tableColumn id="8" xr3:uid="{B75563AA-5DC1-46B4-B036-4E590D48D12D}" name="Column8" headerRowDxfId="440" dataDxfId="439"/>
    <tableColumn id="9" xr3:uid="{16534565-8B1D-4404-B358-418852663420}" name="Column9" headerRowDxfId="438" dataDxfId="437"/>
    <tableColumn id="10" xr3:uid="{4C8E312A-66A2-4219-999D-B903B4044C8D}" name="Column10" headerRowDxfId="436" dataDxfId="435"/>
    <tableColumn id="11" xr3:uid="{973CCF68-E5A6-47A9-A9F2-5907C632B7AD}" name="Column11" headerRowDxfId="434" dataDxfId="433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21CBE69-D7DC-4EE1-9AA0-CB86093B98B5}" name="Table357" displayName="Table357" ref="A11:K18" headerRowCount="0" totalsRowShown="0" headerRowDxfId="432" headerRowBorderDxfId="431" tableBorderDxfId="430" totalsRowBorderDxfId="429">
  <tableColumns count="11">
    <tableColumn id="1" xr3:uid="{F771F847-4B8F-403F-8BD6-DB8DEC477FE1}" name="Column1" headerRowDxfId="428" dataDxfId="427"/>
    <tableColumn id="2" xr3:uid="{15C5213F-6EB6-40F9-B415-09048AC73A49}" name="Column2" headerRowDxfId="426" dataDxfId="425"/>
    <tableColumn id="3" xr3:uid="{53103D74-8561-4786-A7F8-CA5A4CB46179}" name="Column3" headerRowDxfId="424" dataDxfId="423"/>
    <tableColumn id="4" xr3:uid="{E48D8938-7E6B-4F0F-B246-F37C7641F11F}" name="Column4" headerRowDxfId="422" dataDxfId="421"/>
    <tableColumn id="5" xr3:uid="{343B5A84-4580-44A4-9E28-2EF6DAB8FB84}" name="Column5" headerRowDxfId="420" dataDxfId="419"/>
    <tableColumn id="6" xr3:uid="{95B71C73-822A-48A0-AC7F-C5D07E05F389}" name="Column6" headerRowDxfId="418" dataDxfId="417"/>
    <tableColumn id="7" xr3:uid="{E040D704-80F7-4DD9-93EA-1254EBB77A52}" name="Column7" headerRowDxfId="416" dataDxfId="415"/>
    <tableColumn id="8" xr3:uid="{2CF05B91-8476-4579-AD4B-6F51300F904C}" name="Column8" headerRowDxfId="414" dataDxfId="413"/>
    <tableColumn id="9" xr3:uid="{5F7EFD63-4859-4C5D-907E-F5D0C966E744}" name="Column9" headerRowDxfId="412" dataDxfId="411"/>
    <tableColumn id="10" xr3:uid="{E3B2FADE-D214-497D-81F9-B8D606B2AE6B}" name="Column10" headerRowDxfId="410" dataDxfId="409"/>
    <tableColumn id="11" xr3:uid="{F224500E-D62D-41F4-8279-0F0B557091CF}" name="Column11" headerRowDxfId="408" dataDxfId="407"/>
  </tableColumns>
  <tableStyleInfo name="Table Style 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6CDF4772-910C-42A3-8603-7DFDF8781942}" name="Table22614" displayName="Table22614" ref="A7:K9" headerRowCount="0" totalsRowShown="0" headerRowDxfId="401" headerRowBorderDxfId="400" tableBorderDxfId="399" totalsRowBorderDxfId="398">
  <tableColumns count="11">
    <tableColumn id="1" xr3:uid="{366CAC50-7A11-49C4-8142-C974DDBA437F}" name="Column1" headerRowDxfId="397" dataDxfId="396"/>
    <tableColumn id="2" xr3:uid="{2C38B10F-29DC-494C-BD02-A12D9558212B}" name="Column2" headerRowDxfId="395" dataDxfId="394"/>
    <tableColumn id="3" xr3:uid="{87ED0E8F-47C6-4434-B490-CE628344F73F}" name="Column3" headerRowDxfId="393" dataDxfId="392"/>
    <tableColumn id="4" xr3:uid="{7EA3E6C8-CE30-4981-B6AD-78FE4C83A07D}" name="Column4" headerRowDxfId="391" dataDxfId="390"/>
    <tableColumn id="5" xr3:uid="{238F813B-ABBC-4095-9197-4F340E03863E}" name="Column5" headerRowDxfId="389" dataDxfId="388"/>
    <tableColumn id="6" xr3:uid="{13A219F7-618A-4677-B12A-0ABC6B0D2F17}" name="Column6" headerRowDxfId="387" dataDxfId="386"/>
    <tableColumn id="7" xr3:uid="{61E2AE25-F502-422B-8D99-92287C7332C3}" name="Column7" headerRowDxfId="385" dataDxfId="384"/>
    <tableColumn id="8" xr3:uid="{345715CD-2BE5-4DD8-A064-F0EDEF5C9374}" name="Column8" headerRowDxfId="383" dataDxfId="382"/>
    <tableColumn id="9" xr3:uid="{4C34A57C-E7C9-45A0-962C-2C28F5311302}" name="Column9" headerRowDxfId="381" dataDxfId="380"/>
    <tableColumn id="10" xr3:uid="{F5337348-0A24-4E46-AAE5-0ED259D52D3C}" name="Column10" headerRowDxfId="379" dataDxfId="378"/>
    <tableColumn id="11" xr3:uid="{081CF47C-4CE8-423C-BED0-995E3853A45A}" name="Column11" headerRowDxfId="377" dataDxfId="376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F4539F60-4482-4999-991D-14F647AF3E73}" name="Table35716" displayName="Table35716" ref="A11:K18" headerRowCount="0" totalsRowShown="0" headerRowDxfId="375" headerRowBorderDxfId="374" tableBorderDxfId="373" totalsRowBorderDxfId="372">
  <tableColumns count="11">
    <tableColumn id="1" xr3:uid="{7B26736E-2EE0-4A7C-B178-C3B86AB4BE9E}" name="Column1" headerRowDxfId="371" dataDxfId="370"/>
    <tableColumn id="2" xr3:uid="{0B24247C-751C-460D-B01E-7484B4D1D7BC}" name="Column2" headerRowDxfId="369" dataDxfId="368"/>
    <tableColumn id="3" xr3:uid="{83E34C59-984A-4D2A-ADC5-F7F13748F605}" name="Column3" headerRowDxfId="367" dataDxfId="366"/>
    <tableColumn id="4" xr3:uid="{3EF7DFE1-F092-4645-BA55-3A92405416DC}" name="Column4" headerRowDxfId="365" dataDxfId="364"/>
    <tableColumn id="5" xr3:uid="{02A03283-E484-4846-9BEF-B22BCFFA89FB}" name="Column5" headerRowDxfId="363" dataDxfId="362"/>
    <tableColumn id="6" xr3:uid="{DCF2199B-61FE-4D35-A1B2-FFEC71BB4D33}" name="Column6" headerRowDxfId="361" dataDxfId="360"/>
    <tableColumn id="7" xr3:uid="{D0ACFE4C-8080-42F8-AAB4-4F9F8EE282DC}" name="Column7" headerRowDxfId="359" dataDxfId="358"/>
    <tableColumn id="8" xr3:uid="{0A3F3A31-F449-437C-AC2B-CF98CBC9E913}" name="Column8" headerRowDxfId="357" dataDxfId="356"/>
    <tableColumn id="9" xr3:uid="{A49B7671-F032-4A06-AE8C-8890257E5C73}" name="Column9" headerRowDxfId="355" dataDxfId="354"/>
    <tableColumn id="10" xr3:uid="{646E52D2-324A-4882-A698-1DA61E1C8A8C}" name="Column10" headerRowDxfId="353" dataDxfId="352"/>
    <tableColumn id="11" xr3:uid="{9F654D40-1029-4406-A81E-39D90AB4C43F}" name="Column11" headerRowDxfId="351" dataDxfId="350"/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1.xml"/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19"/>
  <sheetViews>
    <sheetView topLeftCell="A11" workbookViewId="0">
      <selection activeCell="B12" sqref="B12"/>
    </sheetView>
  </sheetViews>
  <sheetFormatPr defaultRowHeight="15" x14ac:dyDescent="0.25"/>
  <cols>
    <col min="1" max="1" width="19.140625" customWidth="1"/>
    <col min="2" max="2" width="41.7109375" customWidth="1"/>
    <col min="3" max="3" width="120.7109375" customWidth="1"/>
  </cols>
  <sheetData>
    <row r="1" spans="1:3" ht="23.25" customHeight="1" thickBot="1" x14ac:dyDescent="0.3">
      <c r="A1" s="7" t="s">
        <v>6</v>
      </c>
      <c r="B1" s="8" t="s">
        <v>7</v>
      </c>
      <c r="C1" s="9" t="s">
        <v>8</v>
      </c>
    </row>
    <row r="2" spans="1:3" ht="30.75" thickBot="1" x14ac:dyDescent="0.3">
      <c r="A2" s="5" t="s">
        <v>9</v>
      </c>
      <c r="B2" s="22" t="s">
        <v>44</v>
      </c>
      <c r="C2" s="22" t="s">
        <v>33</v>
      </c>
    </row>
    <row r="3" spans="1:3" ht="15.75" thickBot="1" x14ac:dyDescent="0.3">
      <c r="A3" s="5" t="s">
        <v>10</v>
      </c>
      <c r="B3" s="22" t="s">
        <v>45</v>
      </c>
      <c r="C3" s="10" t="s">
        <v>34</v>
      </c>
    </row>
    <row r="4" spans="1:3" ht="75.75" thickBot="1" x14ac:dyDescent="0.3">
      <c r="A4" s="5" t="s">
        <v>11</v>
      </c>
      <c r="B4" s="22" t="s">
        <v>46</v>
      </c>
      <c r="C4" s="22" t="s">
        <v>35</v>
      </c>
    </row>
    <row r="5" spans="1:3" ht="60.75" thickBot="1" x14ac:dyDescent="0.3">
      <c r="A5" s="5" t="s">
        <v>12</v>
      </c>
      <c r="B5" s="22" t="s">
        <v>47</v>
      </c>
      <c r="C5" s="22" t="s">
        <v>37</v>
      </c>
    </row>
    <row r="6" spans="1:3" ht="165.75" thickBot="1" x14ac:dyDescent="0.3">
      <c r="A6" s="5" t="s">
        <v>13</v>
      </c>
      <c r="B6" s="22" t="s">
        <v>48</v>
      </c>
      <c r="C6" s="22" t="s">
        <v>36</v>
      </c>
    </row>
    <row r="7" spans="1:3" ht="45.75" thickBot="1" x14ac:dyDescent="0.3">
      <c r="A7" s="5" t="s">
        <v>15</v>
      </c>
      <c r="B7" s="22" t="s">
        <v>49</v>
      </c>
      <c r="C7" s="22" t="s">
        <v>39</v>
      </c>
    </row>
    <row r="8" spans="1:3" ht="120.75" thickBot="1" x14ac:dyDescent="0.3">
      <c r="A8" s="5" t="s">
        <v>16</v>
      </c>
      <c r="B8" s="22" t="s">
        <v>75</v>
      </c>
      <c r="C8" s="22" t="s">
        <v>38</v>
      </c>
    </row>
    <row r="9" spans="1:3" ht="60.75" thickBot="1" x14ac:dyDescent="0.3">
      <c r="A9" s="6" t="s">
        <v>17</v>
      </c>
      <c r="B9" s="22" t="s">
        <v>50</v>
      </c>
      <c r="C9" s="23" t="s">
        <v>40</v>
      </c>
    </row>
    <row r="10" spans="1:3" ht="90.75" thickBot="1" x14ac:dyDescent="0.3">
      <c r="A10" s="13" t="s">
        <v>18</v>
      </c>
      <c r="B10" s="22" t="s">
        <v>51</v>
      </c>
      <c r="C10" s="22" t="s">
        <v>74</v>
      </c>
    </row>
    <row r="11" spans="1:3" ht="75.75" thickBot="1" x14ac:dyDescent="0.3">
      <c r="A11" s="13" t="s">
        <v>19</v>
      </c>
      <c r="B11" s="22" t="s">
        <v>52</v>
      </c>
      <c r="C11" s="22" t="s">
        <v>76</v>
      </c>
    </row>
    <row r="12" spans="1:3" ht="90.75" thickBot="1" x14ac:dyDescent="0.3">
      <c r="A12" s="6" t="s">
        <v>32</v>
      </c>
      <c r="B12" s="22" t="s">
        <v>53</v>
      </c>
      <c r="C12" s="23" t="s">
        <v>41</v>
      </c>
    </row>
    <row r="13" spans="1:3" ht="30.75" thickBot="1" x14ac:dyDescent="0.3">
      <c r="A13" s="6" t="s">
        <v>43</v>
      </c>
      <c r="B13" s="22" t="s">
        <v>77</v>
      </c>
      <c r="C13" s="11" t="s">
        <v>42</v>
      </c>
    </row>
    <row r="14" spans="1:3" ht="30.75" thickBot="1" x14ac:dyDescent="0.3">
      <c r="A14" s="28" t="s">
        <v>56</v>
      </c>
      <c r="B14" s="22" t="s">
        <v>57</v>
      </c>
      <c r="C14" s="27" t="s">
        <v>58</v>
      </c>
    </row>
    <row r="16" spans="1:3" ht="15.75" thickBot="1" x14ac:dyDescent="0.3"/>
    <row r="17" spans="1:3" x14ac:dyDescent="0.25">
      <c r="A17" s="29" t="s">
        <v>22</v>
      </c>
      <c r="B17" s="30"/>
      <c r="C17" s="31"/>
    </row>
    <row r="18" spans="1:3" x14ac:dyDescent="0.25">
      <c r="A18" s="32" t="s">
        <v>20</v>
      </c>
      <c r="B18" s="33"/>
      <c r="C18" s="34"/>
    </row>
    <row r="19" spans="1:3" ht="15.75" thickBot="1" x14ac:dyDescent="0.3">
      <c r="A19" s="35" t="s">
        <v>21</v>
      </c>
      <c r="B19" s="36"/>
      <c r="C19" s="37"/>
    </row>
  </sheetData>
  <mergeCells count="3">
    <mergeCell ref="A17:C17"/>
    <mergeCell ref="A18:C18"/>
    <mergeCell ref="A19:C19"/>
  </mergeCells>
  <pageMargins left="0.7" right="0.7" top="0.75" bottom="0.75" header="0.3" footer="0.3"/>
  <pageSetup paperSize="8" scale="78"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9DDA0-D512-45AB-8807-085806CD6A19}">
  <sheetPr>
    <pageSetUpPr fitToPage="1"/>
  </sheetPr>
  <dimension ref="A1:K24"/>
  <sheetViews>
    <sheetView topLeftCell="A5" workbookViewId="0">
      <selection activeCell="G16" sqref="G16"/>
    </sheetView>
  </sheetViews>
  <sheetFormatPr defaultColWidth="12.140625" defaultRowHeight="15" x14ac:dyDescent="0.25"/>
  <cols>
    <col min="1" max="1" width="15.7109375" style="2" customWidth="1"/>
  </cols>
  <sheetData>
    <row r="1" spans="1:11" ht="23.25" customHeight="1" thickBot="1" x14ac:dyDescent="0.3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95" customHeight="1" thickBot="1" x14ac:dyDescent="0.3">
      <c r="A2" s="38" t="s">
        <v>0</v>
      </c>
      <c r="B2" s="38"/>
      <c r="C2" s="38"/>
      <c r="D2" s="38"/>
      <c r="E2" s="39" t="s">
        <v>73</v>
      </c>
      <c r="F2" s="39"/>
      <c r="G2" s="39"/>
      <c r="H2" s="39"/>
      <c r="I2" s="39"/>
      <c r="J2" s="39"/>
      <c r="K2" s="39"/>
    </row>
    <row r="3" spans="1:11" ht="27.6" customHeight="1" thickBot="1" x14ac:dyDescent="0.3">
      <c r="A3" s="38" t="s">
        <v>1</v>
      </c>
      <c r="B3" s="38"/>
      <c r="C3" s="38"/>
      <c r="D3" s="38"/>
      <c r="E3" s="43" t="s">
        <v>66</v>
      </c>
      <c r="F3" s="44"/>
      <c r="G3" s="44"/>
      <c r="H3" s="44"/>
      <c r="I3" s="44"/>
      <c r="J3" s="44"/>
      <c r="K3" s="45"/>
    </row>
    <row r="4" spans="1:11" ht="15.95" customHeight="1" thickBot="1" x14ac:dyDescent="0.3">
      <c r="A4" s="38" t="s">
        <v>29</v>
      </c>
      <c r="B4" s="38"/>
      <c r="C4" s="38"/>
      <c r="D4" s="38"/>
      <c r="E4" s="39">
        <f>590666/10000</f>
        <v>59.066600000000001</v>
      </c>
      <c r="F4" s="39"/>
      <c r="G4" s="39"/>
      <c r="H4" s="39"/>
      <c r="I4" s="39"/>
      <c r="J4" s="39"/>
      <c r="K4" s="39"/>
    </row>
    <row r="5" spans="1:11" ht="32.1" customHeight="1" thickBot="1" x14ac:dyDescent="0.3">
      <c r="A5" s="46" t="s">
        <v>61</v>
      </c>
      <c r="B5" s="46"/>
      <c r="C5" s="46"/>
      <c r="D5" s="46"/>
      <c r="E5" s="50">
        <f>B7</f>
        <v>181871</v>
      </c>
      <c r="F5" s="39"/>
      <c r="G5" s="39"/>
      <c r="H5" s="39"/>
      <c r="I5" s="39"/>
      <c r="J5" s="39"/>
      <c r="K5" s="39"/>
    </row>
    <row r="6" spans="1:11" ht="15.95" customHeight="1" thickBot="1" x14ac:dyDescent="0.3">
      <c r="A6" s="38" t="s">
        <v>31</v>
      </c>
      <c r="B6" s="38"/>
      <c r="C6" s="38"/>
      <c r="D6" s="38"/>
      <c r="E6" s="39" t="s">
        <v>55</v>
      </c>
      <c r="F6" s="39"/>
      <c r="G6" s="39"/>
      <c r="H6" s="39"/>
      <c r="I6" s="39"/>
      <c r="J6" s="39"/>
      <c r="K6" s="39"/>
    </row>
    <row r="7" spans="1:11" ht="30.95" customHeight="1" thickBot="1" x14ac:dyDescent="0.3">
      <c r="A7" s="3" t="s">
        <v>2</v>
      </c>
      <c r="B7" s="26">
        <v>181871</v>
      </c>
      <c r="C7" s="26">
        <v>182236</v>
      </c>
      <c r="D7" s="26"/>
      <c r="E7" s="14"/>
      <c r="F7" s="14"/>
      <c r="G7" s="14"/>
      <c r="H7" s="14"/>
      <c r="I7" s="14"/>
      <c r="J7" s="14"/>
      <c r="K7" s="14"/>
    </row>
    <row r="8" spans="1:11" ht="30.95" customHeight="1" thickBot="1" x14ac:dyDescent="0.3">
      <c r="A8" s="3" t="s">
        <v>14</v>
      </c>
      <c r="B8" s="15">
        <f>E4</f>
        <v>59.066600000000001</v>
      </c>
      <c r="C8" s="15">
        <f>Table22621019[[#This Row],[Column2]]</f>
        <v>59.066600000000001</v>
      </c>
      <c r="D8" s="15"/>
      <c r="E8" s="15"/>
      <c r="F8" s="15"/>
      <c r="G8" s="15"/>
      <c r="H8" s="15"/>
      <c r="I8" s="15"/>
      <c r="J8" s="15"/>
      <c r="K8" s="16"/>
    </row>
    <row r="9" spans="1:11" ht="30.95" customHeight="1" thickBot="1" x14ac:dyDescent="0.3">
      <c r="A9" s="4" t="s">
        <v>3</v>
      </c>
      <c r="B9" s="26">
        <v>182236</v>
      </c>
      <c r="C9" s="26">
        <f>C7+(365*5)</f>
        <v>184061</v>
      </c>
      <c r="D9" s="26">
        <v>184428</v>
      </c>
      <c r="E9" s="17"/>
      <c r="F9" s="17"/>
      <c r="G9" s="17"/>
      <c r="H9" s="17"/>
      <c r="I9" s="17"/>
      <c r="J9" s="17"/>
      <c r="K9" s="17"/>
    </row>
    <row r="10" spans="1:11" s="12" customFormat="1" ht="30.75" thickBot="1" x14ac:dyDescent="0.3">
      <c r="A10" s="1" t="s">
        <v>4</v>
      </c>
      <c r="B10" s="47" t="s">
        <v>5</v>
      </c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5.75" thickBot="1" x14ac:dyDescent="0.3">
      <c r="A11" s="5" t="s">
        <v>9</v>
      </c>
      <c r="B11" s="18">
        <f>B8</f>
        <v>59.066600000000001</v>
      </c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15.75" thickBot="1" x14ac:dyDescent="0.3">
      <c r="A12" s="5" t="s">
        <v>10</v>
      </c>
      <c r="B12" s="18">
        <f>B8</f>
        <v>59.066600000000001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thickBot="1" x14ac:dyDescent="0.3">
      <c r="A13" s="5" t="s">
        <v>11</v>
      </c>
      <c r="B13" s="18">
        <f>B8</f>
        <v>59.066600000000001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.75" thickBot="1" x14ac:dyDescent="0.3">
      <c r="A14" s="5" t="s">
        <v>13</v>
      </c>
      <c r="B14" s="18"/>
      <c r="C14" s="18">
        <f>C8</f>
        <v>59.066600000000001</v>
      </c>
      <c r="D14" s="18"/>
      <c r="E14" s="18"/>
      <c r="F14" s="18"/>
      <c r="G14" s="18"/>
      <c r="H14" s="18"/>
      <c r="I14" s="18"/>
      <c r="J14" s="18"/>
      <c r="K14" s="19"/>
    </row>
    <row r="15" spans="1:11" ht="15.75" thickBot="1" x14ac:dyDescent="0.3">
      <c r="A15" s="5" t="s">
        <v>15</v>
      </c>
      <c r="B15" s="18"/>
      <c r="C15" s="18">
        <f>C8</f>
        <v>59.066600000000001</v>
      </c>
      <c r="D15" s="18"/>
      <c r="E15" s="18"/>
      <c r="F15" s="18"/>
      <c r="G15" s="18"/>
      <c r="H15" s="18"/>
      <c r="I15" s="18"/>
      <c r="J15" s="18"/>
      <c r="K15" s="19"/>
    </row>
    <row r="16" spans="1:11" ht="15.75" thickBot="1" x14ac:dyDescent="0.3">
      <c r="A16" s="5" t="s">
        <v>18</v>
      </c>
      <c r="B16" s="18"/>
      <c r="C16" s="18">
        <f>C8</f>
        <v>59.066600000000001</v>
      </c>
      <c r="D16" s="18"/>
      <c r="E16" s="18"/>
      <c r="F16" s="18"/>
      <c r="G16" s="18"/>
      <c r="H16" s="18"/>
      <c r="I16" s="18"/>
      <c r="J16" s="18"/>
      <c r="K16" s="19"/>
    </row>
    <row r="17" spans="1:11" ht="15.75" thickBot="1" x14ac:dyDescent="0.3">
      <c r="A17" s="5" t="s">
        <v>32</v>
      </c>
      <c r="B17" s="18"/>
      <c r="C17" s="18"/>
      <c r="D17" s="18">
        <f>C8-1.23</f>
        <v>57.836600000000004</v>
      </c>
      <c r="E17" s="18"/>
      <c r="F17" s="18"/>
      <c r="G17" s="18"/>
      <c r="H17" s="18"/>
      <c r="I17" s="18"/>
      <c r="J17" s="18"/>
      <c r="K17" s="19"/>
    </row>
    <row r="18" spans="1:11" x14ac:dyDescent="0.25">
      <c r="A18" s="6" t="s">
        <v>43</v>
      </c>
      <c r="B18" s="20"/>
      <c r="C18" s="20"/>
      <c r="D18" s="20">
        <v>1.23</v>
      </c>
      <c r="E18" s="20"/>
      <c r="F18" s="20"/>
      <c r="G18" s="20"/>
      <c r="H18" s="20"/>
      <c r="I18" s="20"/>
      <c r="J18" s="20"/>
      <c r="K18" s="21"/>
    </row>
    <row r="19" spans="1:11" x14ac:dyDescent="0.25">
      <c r="A19"/>
    </row>
    <row r="20" spans="1:11" ht="15.75" thickBot="1" x14ac:dyDescent="0.3"/>
    <row r="21" spans="1:11" x14ac:dyDescent="0.25">
      <c r="A21" s="29" t="s">
        <v>25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5">
      <c r="A22" s="32" t="s">
        <v>26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x14ac:dyDescent="0.25">
      <c r="A23" s="32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15.75" thickBot="1" x14ac:dyDescent="0.3">
      <c r="A24" s="35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</sheetData>
  <mergeCells count="16">
    <mergeCell ref="A4:D4"/>
    <mergeCell ref="E4:K4"/>
    <mergeCell ref="A1:K1"/>
    <mergeCell ref="A2:D2"/>
    <mergeCell ref="E2:K2"/>
    <mergeCell ref="A3:D3"/>
    <mergeCell ref="E3:K3"/>
    <mergeCell ref="A22:K22"/>
    <mergeCell ref="A23:K23"/>
    <mergeCell ref="A24:K24"/>
    <mergeCell ref="A5:D5"/>
    <mergeCell ref="E5:K5"/>
    <mergeCell ref="A6:D6"/>
    <mergeCell ref="E6:K6"/>
    <mergeCell ref="B10:K10"/>
    <mergeCell ref="A21:K21"/>
  </mergeCells>
  <conditionalFormatting sqref="E7:K7">
    <cfRule type="containsText" dxfId="116" priority="6" operator="containsText" text="10/12/xxxx">
      <formula>NOT(ISERROR(SEARCH("10/12/xxxx",E7)))</formula>
    </cfRule>
  </conditionalFormatting>
  <conditionalFormatting sqref="B9 E9:K9">
    <cfRule type="containsText" dxfId="115" priority="5" operator="containsText" text="xx/xx/xxxx">
      <formula>NOT(ISERROR(SEARCH("xx/xx/xxxx",B9)))</formula>
    </cfRule>
  </conditionalFormatting>
  <conditionalFormatting sqref="B7">
    <cfRule type="containsText" dxfId="114" priority="4" operator="containsText" text="xx/xx/xxxx">
      <formula>NOT(ISERROR(SEARCH("xx/xx/xxxx",B7)))</formula>
    </cfRule>
  </conditionalFormatting>
  <conditionalFormatting sqref="C7:D7">
    <cfRule type="containsText" dxfId="113" priority="3" operator="containsText" text="xx/xx/xxxx">
      <formula>NOT(ISERROR(SEARCH("xx/xx/xxxx",C7)))</formula>
    </cfRule>
  </conditionalFormatting>
  <conditionalFormatting sqref="C9">
    <cfRule type="containsText" dxfId="112" priority="2" operator="containsText" text="xx/xx/xxxx">
      <formula>NOT(ISERROR(SEARCH("xx/xx/xxxx",C9)))</formula>
    </cfRule>
  </conditionalFormatting>
  <conditionalFormatting sqref="D9">
    <cfRule type="containsText" dxfId="111" priority="1" operator="containsText" text="xx/xx/xxxx">
      <formula>NOT(ISERROR(SEARCH("xx/xx/xxxx",D9)))</formula>
    </cfRule>
  </conditionalFormatting>
  <dataValidations count="6">
    <dataValidation allowBlank="1" showInputMessage="1" showErrorMessage="1" prompt="Please input the correct Rehabilitation Area number (RA#)" sqref="E2:K2" xr:uid="{730E8936-B30C-4B30-BD89-E4415710A550}"/>
    <dataValidation allowBlank="1" showInputMessage="1" showErrorMessage="1" promptTitle="Insert Area (ha)" prompt="Please insert the cumulative area achieved in hectares (ha) as required" sqref="B11:K18" xr:uid="{2AEE2B94-920F-4118-9130-0A5B6AD91E5B}"/>
    <dataValidation allowBlank="1" showInputMessage="1" showErrorMessage="1" promptTitle="Insert Area (ha)" prompt="Please insert the cumulative area available in hectares (ha)" sqref="B8:K8" xr:uid="{5AF7FA35-D7D9-4CD4-B874-3D635DC9531D}"/>
    <dataValidation allowBlank="1" showInputMessage="1" showErrorMessage="1" promptTitle="Insert Date" prompt="Please insert the data the milestone is to be completed by" sqref="B7:C7 B9:K9" xr:uid="{B339DBBE-38EB-4FA5-8CFC-0D1D5B00D61A}"/>
    <dataValidation allowBlank="1" showInputMessage="1" showErrorMessage="1" promptTitle="Insert Date" prompt="Please insert the date the area is available for rehabilitation" sqref="D7:K7" xr:uid="{3D8A62D0-ECB5-49C7-ABC6-4BDF9FD598D6}"/>
    <dataValidation allowBlank="1" showInputMessage="1" showErrorMessage="1" promptTitle="Rehabilitation Milestone" prompt="Insert the Rehabilitation Milestone number here (RM#)" sqref="A11:A18" xr:uid="{8D76B4CE-FEB3-40D9-A438-B687365707C8}"/>
  </dataValidations>
  <pageMargins left="0.7" right="0.7" top="0.75" bottom="0.75" header="0.3" footer="0.3"/>
  <pageSetup paperSize="9" scale="95" orientation="landscape"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62124-99FF-478F-B174-996192AAAEB5}">
  <sheetPr>
    <pageSetUpPr fitToPage="1"/>
  </sheetPr>
  <dimension ref="A1:K24"/>
  <sheetViews>
    <sheetView tabSelected="1" workbookViewId="0">
      <selection activeCell="E5" sqref="E5:K5"/>
    </sheetView>
  </sheetViews>
  <sheetFormatPr defaultColWidth="12.140625" defaultRowHeight="15" x14ac:dyDescent="0.25"/>
  <cols>
    <col min="1" max="1" width="15.7109375" style="2" customWidth="1"/>
  </cols>
  <sheetData>
    <row r="1" spans="1:11" ht="23.25" customHeight="1" thickBot="1" x14ac:dyDescent="0.3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95" customHeight="1" thickBot="1" x14ac:dyDescent="0.3">
      <c r="A2" s="38" t="s">
        <v>0</v>
      </c>
      <c r="B2" s="38"/>
      <c r="C2" s="38"/>
      <c r="D2" s="38"/>
      <c r="E2" s="39" t="s">
        <v>72</v>
      </c>
      <c r="F2" s="39"/>
      <c r="G2" s="39"/>
      <c r="H2" s="39"/>
      <c r="I2" s="39"/>
      <c r="J2" s="39"/>
      <c r="K2" s="39"/>
    </row>
    <row r="3" spans="1:11" ht="27.6" customHeight="1" thickBot="1" x14ac:dyDescent="0.3">
      <c r="A3" s="38" t="s">
        <v>1</v>
      </c>
      <c r="B3" s="38"/>
      <c r="C3" s="38"/>
      <c r="D3" s="38"/>
      <c r="E3" s="43" t="s">
        <v>83</v>
      </c>
      <c r="F3" s="44"/>
      <c r="G3" s="44"/>
      <c r="H3" s="44"/>
      <c r="I3" s="44"/>
      <c r="J3" s="44"/>
      <c r="K3" s="45"/>
    </row>
    <row r="4" spans="1:11" ht="15.95" customHeight="1" thickBot="1" x14ac:dyDescent="0.3">
      <c r="A4" s="38" t="s">
        <v>29</v>
      </c>
      <c r="B4" s="38"/>
      <c r="C4" s="38"/>
      <c r="D4" s="38"/>
      <c r="E4" s="39">
        <f>634713/10000</f>
        <v>63.471299999999999</v>
      </c>
      <c r="F4" s="39"/>
      <c r="G4" s="39"/>
      <c r="H4" s="39"/>
      <c r="I4" s="39"/>
      <c r="J4" s="39"/>
      <c r="K4" s="39"/>
    </row>
    <row r="5" spans="1:11" ht="32.1" customHeight="1" thickBot="1" x14ac:dyDescent="0.3">
      <c r="A5" s="46" t="s">
        <v>61</v>
      </c>
      <c r="B5" s="46"/>
      <c r="C5" s="46"/>
      <c r="D5" s="46"/>
      <c r="E5" s="50">
        <f>B7</f>
        <v>181871</v>
      </c>
      <c r="F5" s="39"/>
      <c r="G5" s="39"/>
      <c r="H5" s="39"/>
      <c r="I5" s="39"/>
      <c r="J5" s="39"/>
      <c r="K5" s="39"/>
    </row>
    <row r="6" spans="1:11" ht="15.95" customHeight="1" thickBot="1" x14ac:dyDescent="0.3">
      <c r="A6" s="38" t="s">
        <v>31</v>
      </c>
      <c r="B6" s="38"/>
      <c r="C6" s="38"/>
      <c r="D6" s="38"/>
      <c r="E6" s="39" t="s">
        <v>62</v>
      </c>
      <c r="F6" s="39"/>
      <c r="G6" s="39"/>
      <c r="H6" s="39"/>
      <c r="I6" s="39"/>
      <c r="J6" s="39"/>
      <c r="K6" s="39"/>
    </row>
    <row r="7" spans="1:11" ht="30.95" customHeight="1" thickBot="1" x14ac:dyDescent="0.3">
      <c r="A7" s="3" t="s">
        <v>2</v>
      </c>
      <c r="B7" s="26">
        <v>181871</v>
      </c>
      <c r="C7" s="26">
        <v>182236</v>
      </c>
      <c r="D7" s="26"/>
      <c r="E7" s="14"/>
      <c r="F7" s="14"/>
      <c r="G7" s="14"/>
      <c r="H7" s="14"/>
      <c r="I7" s="14"/>
      <c r="J7" s="14"/>
      <c r="K7" s="14"/>
    </row>
    <row r="8" spans="1:11" ht="30.95" customHeight="1" thickBot="1" x14ac:dyDescent="0.3">
      <c r="A8" s="3" t="s">
        <v>14</v>
      </c>
      <c r="B8" s="15">
        <f>E4</f>
        <v>63.471299999999999</v>
      </c>
      <c r="C8" s="15">
        <f>E4</f>
        <v>63.471299999999999</v>
      </c>
      <c r="D8" s="15">
        <f>E4</f>
        <v>63.471299999999999</v>
      </c>
      <c r="E8" s="15"/>
      <c r="F8" s="15"/>
      <c r="G8" s="15"/>
      <c r="H8" s="15"/>
      <c r="I8" s="15"/>
      <c r="J8" s="15"/>
      <c r="K8" s="16"/>
    </row>
    <row r="9" spans="1:11" ht="30.95" customHeight="1" thickBot="1" x14ac:dyDescent="0.3">
      <c r="A9" s="4" t="s">
        <v>3</v>
      </c>
      <c r="B9" s="26">
        <v>182236</v>
      </c>
      <c r="C9" s="26">
        <f>C7+(365*5)</f>
        <v>184061</v>
      </c>
      <c r="D9" s="26">
        <v>184428</v>
      </c>
      <c r="E9" s="17"/>
      <c r="F9" s="17"/>
      <c r="G9" s="17"/>
      <c r="H9" s="17"/>
      <c r="I9" s="17"/>
      <c r="J9" s="17"/>
      <c r="K9" s="17"/>
    </row>
    <row r="10" spans="1:11" s="12" customFormat="1" ht="30.75" thickBot="1" x14ac:dyDescent="0.3">
      <c r="A10" s="1" t="s">
        <v>4</v>
      </c>
      <c r="B10" s="47" t="s">
        <v>5</v>
      </c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5.75" thickBot="1" x14ac:dyDescent="0.3">
      <c r="A11" s="5" t="s">
        <v>9</v>
      </c>
      <c r="B11" s="18">
        <f>B8</f>
        <v>63.471299999999999</v>
      </c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15.75" thickBot="1" x14ac:dyDescent="0.3">
      <c r="A12" s="5" t="s">
        <v>10</v>
      </c>
      <c r="B12" s="18">
        <f>B8</f>
        <v>63.471299999999999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thickBot="1" x14ac:dyDescent="0.3">
      <c r="A13" s="5" t="s">
        <v>11</v>
      </c>
      <c r="B13" s="18">
        <f>B8</f>
        <v>63.471299999999999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.75" thickBot="1" x14ac:dyDescent="0.3">
      <c r="A14" s="5" t="s">
        <v>13</v>
      </c>
      <c r="B14" s="18"/>
      <c r="C14" s="18">
        <f>C8</f>
        <v>63.471299999999999</v>
      </c>
      <c r="D14" s="18"/>
      <c r="E14" s="18"/>
      <c r="F14" s="18"/>
      <c r="G14" s="18"/>
      <c r="H14" s="18"/>
      <c r="I14" s="18"/>
      <c r="J14" s="18"/>
      <c r="K14" s="19"/>
    </row>
    <row r="15" spans="1:11" ht="15.75" thickBot="1" x14ac:dyDescent="0.3">
      <c r="A15" s="5" t="s">
        <v>15</v>
      </c>
      <c r="B15" s="18"/>
      <c r="C15" s="18">
        <f>C8</f>
        <v>63.471299999999999</v>
      </c>
      <c r="D15" s="18"/>
      <c r="E15" s="18"/>
      <c r="F15" s="18"/>
      <c r="G15" s="18"/>
      <c r="H15" s="18"/>
      <c r="I15" s="18"/>
      <c r="J15" s="18"/>
      <c r="K15" s="19"/>
    </row>
    <row r="16" spans="1:11" ht="15.75" thickBot="1" x14ac:dyDescent="0.3">
      <c r="A16" s="5" t="s">
        <v>18</v>
      </c>
      <c r="B16" s="18"/>
      <c r="C16" s="18">
        <f>C8</f>
        <v>63.471299999999999</v>
      </c>
      <c r="D16" s="18"/>
      <c r="E16" s="18"/>
      <c r="F16" s="18"/>
      <c r="G16" s="18"/>
      <c r="H16" s="18"/>
      <c r="I16" s="18"/>
      <c r="J16" s="18"/>
      <c r="K16" s="19"/>
    </row>
    <row r="17" spans="1:11" ht="15.75" thickBot="1" x14ac:dyDescent="0.3">
      <c r="A17" s="5" t="s">
        <v>32</v>
      </c>
      <c r="B17" s="18"/>
      <c r="C17" s="18"/>
      <c r="D17" s="18">
        <f>D8</f>
        <v>63.471299999999999</v>
      </c>
      <c r="E17" s="18"/>
      <c r="F17" s="18"/>
      <c r="G17" s="18"/>
      <c r="H17" s="18"/>
      <c r="I17" s="18"/>
      <c r="J17" s="18"/>
      <c r="K17" s="19"/>
    </row>
    <row r="18" spans="1:11" x14ac:dyDescent="0.25">
      <c r="A18" s="6"/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x14ac:dyDescent="0.25">
      <c r="A19"/>
    </row>
    <row r="20" spans="1:11" ht="15.75" thickBot="1" x14ac:dyDescent="0.3"/>
    <row r="21" spans="1:11" x14ac:dyDescent="0.25">
      <c r="A21" s="29" t="s">
        <v>25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5">
      <c r="A22" s="32" t="s">
        <v>26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x14ac:dyDescent="0.25">
      <c r="A23" s="32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15.75" thickBot="1" x14ac:dyDescent="0.3">
      <c r="A24" s="35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</sheetData>
  <mergeCells count="16">
    <mergeCell ref="A4:D4"/>
    <mergeCell ref="E4:K4"/>
    <mergeCell ref="A1:K1"/>
    <mergeCell ref="A2:D2"/>
    <mergeCell ref="E2:K2"/>
    <mergeCell ref="A3:D3"/>
    <mergeCell ref="E3:K3"/>
    <mergeCell ref="A22:K22"/>
    <mergeCell ref="A23:K23"/>
    <mergeCell ref="A24:K24"/>
    <mergeCell ref="A5:D5"/>
    <mergeCell ref="E5:K5"/>
    <mergeCell ref="A6:D6"/>
    <mergeCell ref="E6:K6"/>
    <mergeCell ref="B10:K10"/>
    <mergeCell ref="A21:K21"/>
  </mergeCells>
  <conditionalFormatting sqref="E7:K7">
    <cfRule type="containsText" dxfId="58" priority="10" operator="containsText" text="10/12/xxxx">
      <formula>NOT(ISERROR(SEARCH("10/12/xxxx",E7)))</formula>
    </cfRule>
  </conditionalFormatting>
  <conditionalFormatting sqref="E9:K9">
    <cfRule type="containsText" dxfId="57" priority="9" operator="containsText" text="xx/xx/xxxx">
      <formula>NOT(ISERROR(SEARCH("xx/xx/xxxx",E9)))</formula>
    </cfRule>
  </conditionalFormatting>
  <conditionalFormatting sqref="B9">
    <cfRule type="containsText" dxfId="56" priority="5" operator="containsText" text="xx/xx/xxxx">
      <formula>NOT(ISERROR(SEARCH("xx/xx/xxxx",B9)))</formula>
    </cfRule>
  </conditionalFormatting>
  <conditionalFormatting sqref="B7">
    <cfRule type="containsText" dxfId="55" priority="4" operator="containsText" text="xx/xx/xxxx">
      <formula>NOT(ISERROR(SEARCH("xx/xx/xxxx",B7)))</formula>
    </cfRule>
  </conditionalFormatting>
  <conditionalFormatting sqref="C7:D7">
    <cfRule type="containsText" dxfId="54" priority="3" operator="containsText" text="xx/xx/xxxx">
      <formula>NOT(ISERROR(SEARCH("xx/xx/xxxx",C7)))</formula>
    </cfRule>
  </conditionalFormatting>
  <conditionalFormatting sqref="C9">
    <cfRule type="containsText" dxfId="53" priority="2" operator="containsText" text="xx/xx/xxxx">
      <formula>NOT(ISERROR(SEARCH("xx/xx/xxxx",C9)))</formula>
    </cfRule>
  </conditionalFormatting>
  <conditionalFormatting sqref="D9">
    <cfRule type="containsText" dxfId="52" priority="1" operator="containsText" text="xx/xx/xxxx">
      <formula>NOT(ISERROR(SEARCH("xx/xx/xxxx",D9)))</formula>
    </cfRule>
  </conditionalFormatting>
  <dataValidations count="6">
    <dataValidation allowBlank="1" showInputMessage="1" showErrorMessage="1" prompt="Please input the correct Rehabilitation Area number (RA#)" sqref="E2:K2" xr:uid="{31935D29-8B64-4B00-A688-5357321F842A}"/>
    <dataValidation allowBlank="1" showInputMessage="1" showErrorMessage="1" promptTitle="Insert Area (ha)" prompt="Please insert the cumulative area achieved in hectares (ha) as required" sqref="B11:K18" xr:uid="{98470EF5-C057-4803-96C5-39B730571B2E}"/>
    <dataValidation allowBlank="1" showInputMessage="1" showErrorMessage="1" promptTitle="Insert Area (ha)" prompt="Please insert the cumulative area available in hectares (ha)" sqref="B8:K8" xr:uid="{4CB5599A-E6BE-4BBA-A75E-2220C077B54C}"/>
    <dataValidation allowBlank="1" showInputMessage="1" showErrorMessage="1" promptTitle="Insert Date" prompt="Please insert the data the milestone is to be completed by" sqref="B9:K9 B7:C7" xr:uid="{A28883AD-ED17-4B36-A7A5-99DBDB491708}"/>
    <dataValidation allowBlank="1" showInputMessage="1" showErrorMessage="1" promptTitle="Insert Date" prompt="Please insert the date the area is available for rehabilitation" sqref="D7:K7" xr:uid="{A655AD6D-C00F-4314-9B1D-C4E42F9A635B}"/>
    <dataValidation allowBlank="1" showInputMessage="1" showErrorMessage="1" promptTitle="Rehabilitation Milestone" prompt="Insert the Rehabilitation Milestone number here (RM#)" sqref="A11:A18" xr:uid="{24AC209A-F764-4D18-A7BF-94F4414AB86E}"/>
  </dataValidations>
  <pageMargins left="0.7" right="0.7" top="0.75" bottom="0.75" header="0.3" footer="0.3"/>
  <pageSetup paperSize="9" scale="95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1947F-FC3C-4122-852A-61A54F2DE0AF}">
  <sheetPr>
    <pageSetUpPr fitToPage="1"/>
  </sheetPr>
  <dimension ref="A1:K21"/>
  <sheetViews>
    <sheetView topLeftCell="A3" workbookViewId="0">
      <selection activeCell="D9" sqref="D9"/>
    </sheetView>
  </sheetViews>
  <sheetFormatPr defaultColWidth="12.140625" defaultRowHeight="15" x14ac:dyDescent="0.25"/>
  <cols>
    <col min="1" max="1" width="15.7109375" style="2" customWidth="1"/>
  </cols>
  <sheetData>
    <row r="1" spans="1:11" ht="23.25" customHeight="1" thickBot="1" x14ac:dyDescent="0.3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95" customHeight="1" thickBot="1" x14ac:dyDescent="0.3">
      <c r="A2" s="38" t="s">
        <v>0</v>
      </c>
      <c r="B2" s="38"/>
      <c r="C2" s="38"/>
      <c r="D2" s="38"/>
      <c r="E2" s="39" t="s">
        <v>64</v>
      </c>
      <c r="F2" s="39"/>
      <c r="G2" s="39"/>
      <c r="H2" s="39"/>
      <c r="I2" s="39"/>
      <c r="J2" s="39"/>
      <c r="K2" s="39"/>
    </row>
    <row r="3" spans="1:11" ht="16.5" customHeight="1" thickBot="1" x14ac:dyDescent="0.3">
      <c r="A3" s="38" t="s">
        <v>1</v>
      </c>
      <c r="B3" s="38"/>
      <c r="C3" s="38"/>
      <c r="D3" s="38"/>
      <c r="E3" s="43" t="s">
        <v>80</v>
      </c>
      <c r="F3" s="44"/>
      <c r="G3" s="44"/>
      <c r="H3" s="44"/>
      <c r="I3" s="44"/>
      <c r="J3" s="44"/>
      <c r="K3" s="45"/>
    </row>
    <row r="4" spans="1:11" ht="15.95" customHeight="1" thickBot="1" x14ac:dyDescent="0.3">
      <c r="A4" s="38" t="s">
        <v>29</v>
      </c>
      <c r="B4" s="38"/>
      <c r="C4" s="38"/>
      <c r="D4" s="38"/>
      <c r="E4" s="39">
        <v>18.725000000000001</v>
      </c>
      <c r="F4" s="39"/>
      <c r="G4" s="39"/>
      <c r="H4" s="39"/>
      <c r="I4" s="39"/>
      <c r="J4" s="39"/>
      <c r="K4" s="39"/>
    </row>
    <row r="5" spans="1:11" ht="16.5" customHeight="1" thickBot="1" x14ac:dyDescent="0.3">
      <c r="A5" s="46" t="s">
        <v>59</v>
      </c>
      <c r="B5" s="46"/>
      <c r="C5" s="46"/>
      <c r="D5" s="46"/>
      <c r="E5" s="39" t="s">
        <v>54</v>
      </c>
      <c r="F5" s="39"/>
      <c r="G5" s="39"/>
      <c r="H5" s="39"/>
      <c r="I5" s="39"/>
      <c r="J5" s="39"/>
      <c r="K5" s="39"/>
    </row>
    <row r="6" spans="1:11" ht="15.95" customHeight="1" thickBot="1" x14ac:dyDescent="0.3">
      <c r="A6" s="38" t="s">
        <v>31</v>
      </c>
      <c r="B6" s="38"/>
      <c r="C6" s="38"/>
      <c r="D6" s="38"/>
      <c r="E6" s="39" t="s">
        <v>55</v>
      </c>
      <c r="F6" s="39"/>
      <c r="G6" s="39"/>
      <c r="H6" s="39"/>
      <c r="I6" s="39"/>
      <c r="J6" s="39"/>
      <c r="K6" s="39"/>
    </row>
    <row r="7" spans="1:11" ht="30.95" customHeight="1" thickBot="1" x14ac:dyDescent="0.3">
      <c r="A7" s="3" t="s">
        <v>2</v>
      </c>
      <c r="B7" s="14"/>
      <c r="C7" s="14"/>
      <c r="D7" s="14" t="s">
        <v>23</v>
      </c>
      <c r="E7" s="14" t="s">
        <v>23</v>
      </c>
      <c r="F7" s="14" t="s">
        <v>23</v>
      </c>
      <c r="G7" s="14" t="s">
        <v>23</v>
      </c>
      <c r="H7" s="14" t="s">
        <v>23</v>
      </c>
      <c r="I7" s="14" t="s">
        <v>23</v>
      </c>
      <c r="J7" s="14" t="s">
        <v>23</v>
      </c>
      <c r="K7" s="14" t="s">
        <v>23</v>
      </c>
    </row>
    <row r="8" spans="1:11" ht="30.95" customHeight="1" thickBot="1" x14ac:dyDescent="0.3">
      <c r="A8" s="3" t="s">
        <v>14</v>
      </c>
      <c r="B8" s="15">
        <f>E4</f>
        <v>18.725000000000001</v>
      </c>
      <c r="C8" s="15">
        <f>Table2268[[#This Row],[Column2]]</f>
        <v>18.725000000000001</v>
      </c>
      <c r="D8" s="15"/>
      <c r="E8" s="15"/>
      <c r="F8" s="15"/>
      <c r="G8" s="15"/>
      <c r="H8" s="15"/>
      <c r="I8" s="15"/>
      <c r="J8" s="15"/>
      <c r="K8" s="16"/>
    </row>
    <row r="9" spans="1:11" ht="30.95" customHeight="1" thickBot="1" x14ac:dyDescent="0.3">
      <c r="A9" s="4" t="s">
        <v>3</v>
      </c>
      <c r="B9" s="17">
        <v>46366</v>
      </c>
      <c r="C9" s="17">
        <v>46731</v>
      </c>
      <c r="D9" s="17" t="s">
        <v>24</v>
      </c>
      <c r="E9" s="17" t="s">
        <v>24</v>
      </c>
      <c r="F9" s="17" t="s">
        <v>24</v>
      </c>
      <c r="G9" s="17" t="s">
        <v>24</v>
      </c>
      <c r="H9" s="17" t="s">
        <v>24</v>
      </c>
      <c r="I9" s="17" t="s">
        <v>24</v>
      </c>
      <c r="J9" s="17" t="s">
        <v>24</v>
      </c>
      <c r="K9" s="17" t="s">
        <v>24</v>
      </c>
    </row>
    <row r="10" spans="1:11" s="12" customFormat="1" ht="30.75" thickBot="1" x14ac:dyDescent="0.3">
      <c r="A10" s="1" t="s">
        <v>4</v>
      </c>
      <c r="B10" s="47" t="s">
        <v>5</v>
      </c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5.75" thickBot="1" x14ac:dyDescent="0.3">
      <c r="A11" s="24" t="s">
        <v>11</v>
      </c>
      <c r="B11" s="25">
        <f>E4</f>
        <v>18.725000000000001</v>
      </c>
      <c r="C11" s="25"/>
      <c r="D11" s="18"/>
      <c r="E11" s="18"/>
      <c r="F11" s="18"/>
      <c r="G11" s="18"/>
      <c r="H11" s="18"/>
      <c r="I11" s="18"/>
      <c r="J11" s="18"/>
      <c r="K11" s="19"/>
    </row>
    <row r="12" spans="1:11" ht="15.75" thickBot="1" x14ac:dyDescent="0.3">
      <c r="A12" s="5" t="s">
        <v>13</v>
      </c>
      <c r="B12" s="18">
        <f>B8</f>
        <v>18.725000000000001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thickBot="1" x14ac:dyDescent="0.3">
      <c r="A13" s="5" t="s">
        <v>15</v>
      </c>
      <c r="B13" s="18">
        <f>B8</f>
        <v>18.725000000000001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.75" thickBot="1" x14ac:dyDescent="0.3">
      <c r="A14" s="5" t="s">
        <v>18</v>
      </c>
      <c r="B14" s="18">
        <f>B8</f>
        <v>18.725000000000001</v>
      </c>
      <c r="C14" s="18"/>
      <c r="D14" s="18"/>
      <c r="E14" s="18"/>
      <c r="F14" s="18"/>
      <c r="G14" s="18"/>
      <c r="H14" s="18"/>
      <c r="I14" s="18"/>
      <c r="J14" s="18"/>
      <c r="K14" s="19"/>
    </row>
    <row r="15" spans="1:11" ht="15.75" thickBot="1" x14ac:dyDescent="0.3">
      <c r="A15" s="6" t="s">
        <v>32</v>
      </c>
      <c r="B15" s="20"/>
      <c r="C15" s="18">
        <f>B12</f>
        <v>18.725000000000001</v>
      </c>
      <c r="D15" s="20"/>
      <c r="E15" s="20"/>
      <c r="F15" s="20"/>
      <c r="G15" s="20"/>
      <c r="H15" s="20"/>
      <c r="I15" s="20"/>
      <c r="J15" s="20"/>
      <c r="K15" s="21"/>
    </row>
    <row r="16" spans="1:11" x14ac:dyDescent="0.25">
      <c r="A16"/>
    </row>
    <row r="17" spans="1:11" ht="15.75" thickBot="1" x14ac:dyDescent="0.3"/>
    <row r="18" spans="1:11" x14ac:dyDescent="0.25">
      <c r="A18" s="29" t="s">
        <v>25</v>
      </c>
      <c r="B18" s="30"/>
      <c r="C18" s="30"/>
      <c r="D18" s="30"/>
      <c r="E18" s="30"/>
      <c r="F18" s="30"/>
      <c r="G18" s="30"/>
      <c r="H18" s="30"/>
      <c r="I18" s="30"/>
      <c r="J18" s="30"/>
      <c r="K18" s="31"/>
    </row>
    <row r="19" spans="1:11" x14ac:dyDescent="0.25">
      <c r="A19" s="32" t="s">
        <v>26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</row>
    <row r="20" spans="1:11" x14ac:dyDescent="0.25">
      <c r="A20" s="32" t="s">
        <v>27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1" ht="15.75" thickBot="1" x14ac:dyDescent="0.3">
      <c r="A21" s="35" t="s">
        <v>28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</row>
  </sheetData>
  <mergeCells count="16">
    <mergeCell ref="A19:K19"/>
    <mergeCell ref="A20:K20"/>
    <mergeCell ref="A21:K21"/>
    <mergeCell ref="A5:D5"/>
    <mergeCell ref="E5:K5"/>
    <mergeCell ref="A6:D6"/>
    <mergeCell ref="E6:K6"/>
    <mergeCell ref="B10:K10"/>
    <mergeCell ref="A18:K18"/>
    <mergeCell ref="A4:D4"/>
    <mergeCell ref="E4:K4"/>
    <mergeCell ref="A1:K1"/>
    <mergeCell ref="A2:D2"/>
    <mergeCell ref="E2:K2"/>
    <mergeCell ref="A3:D3"/>
    <mergeCell ref="E3:K3"/>
  </mergeCells>
  <conditionalFormatting sqref="B7:K7">
    <cfRule type="containsText" dxfId="572" priority="2" operator="containsText" text="10/12/xxxx">
      <formula>NOT(ISERROR(SEARCH("10/12/xxxx",B7)))</formula>
    </cfRule>
  </conditionalFormatting>
  <conditionalFormatting sqref="B9:K9">
    <cfRule type="containsText" dxfId="571" priority="1" operator="containsText" text="xx/xx/xxxx">
      <formula>NOT(ISERROR(SEARCH("xx/xx/xxxx",B9)))</formula>
    </cfRule>
  </conditionalFormatting>
  <dataValidations count="6">
    <dataValidation allowBlank="1" showInputMessage="1" showErrorMessage="1" prompt="Please input the correct Rehabilitation Area number (RA#)" sqref="E2:K2" xr:uid="{D667B8F5-32D9-45D7-B3A8-A1D6C9BF5FD5}"/>
    <dataValidation allowBlank="1" showInputMessage="1" showErrorMessage="1" promptTitle="Insert Area (ha)" prompt="Please insert the cumulative area available in hectares (ha)" sqref="B8:K8" xr:uid="{8DA1E48E-70F3-4AE0-B07F-C4CA92D80154}"/>
    <dataValidation allowBlank="1" showInputMessage="1" showErrorMessage="1" promptTitle="Insert Date" prompt="Please insert the data the milestone is to be completed by" sqref="B9:K9" xr:uid="{CAD49E6F-AC11-4EB8-846C-409A41ADD44D}"/>
    <dataValidation allowBlank="1" showInputMessage="1" showErrorMessage="1" promptTitle="Insert Date" prompt="Please insert the date the area is available for rehabilitation" sqref="B7:K7" xr:uid="{0A10C119-C64B-41CD-BD91-C34F8FB324F6}"/>
    <dataValidation allowBlank="1" showInputMessage="1" showErrorMessage="1" promptTitle="Insert Area (ha)" prompt="Please insert the cumulative area achieved in hectares (ha) as required" sqref="D11:K13 B14:K15 B12:C12 B13" xr:uid="{130BA71F-793E-4E47-A4E3-C3D4B2A0B877}"/>
    <dataValidation allowBlank="1" showInputMessage="1" showErrorMessage="1" promptTitle="Rehabilitation Milestone" prompt="Insert the Rehabilitation Milestone number here (RM#)" sqref="A12:A15" xr:uid="{D582FF5C-BA99-412C-B9C7-E1D88C50BD7B}"/>
  </dataValidations>
  <pageMargins left="0.7" right="0.7" top="0.75" bottom="0.75" header="0.3" footer="0.3"/>
  <pageSetup paperSize="9" scale="95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CD5AA-7AD2-45C2-B2ED-33DAACF76B34}">
  <sheetPr>
    <pageSetUpPr fitToPage="1"/>
  </sheetPr>
  <dimension ref="A1:K21"/>
  <sheetViews>
    <sheetView topLeftCell="A3" workbookViewId="0">
      <selection activeCell="E5" sqref="E5:K5"/>
    </sheetView>
  </sheetViews>
  <sheetFormatPr defaultColWidth="12.140625" defaultRowHeight="15" x14ac:dyDescent="0.25"/>
  <cols>
    <col min="1" max="1" width="15.7109375" style="2" customWidth="1"/>
  </cols>
  <sheetData>
    <row r="1" spans="1:11" ht="23.25" customHeight="1" thickBot="1" x14ac:dyDescent="0.3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95" customHeight="1" thickBot="1" x14ac:dyDescent="0.3">
      <c r="A2" s="38" t="s">
        <v>0</v>
      </c>
      <c r="B2" s="38"/>
      <c r="C2" s="38"/>
      <c r="D2" s="38"/>
      <c r="E2" s="39" t="s">
        <v>63</v>
      </c>
      <c r="F2" s="39"/>
      <c r="G2" s="39"/>
      <c r="H2" s="39"/>
      <c r="I2" s="39"/>
      <c r="J2" s="39"/>
      <c r="K2" s="39"/>
    </row>
    <row r="3" spans="1:11" ht="17.45" customHeight="1" thickBot="1" x14ac:dyDescent="0.3">
      <c r="A3" s="38" t="s">
        <v>1</v>
      </c>
      <c r="B3" s="38"/>
      <c r="C3" s="38"/>
      <c r="D3" s="38"/>
      <c r="E3" s="43" t="s">
        <v>78</v>
      </c>
      <c r="F3" s="44"/>
      <c r="G3" s="44"/>
      <c r="H3" s="44"/>
      <c r="I3" s="44"/>
      <c r="J3" s="44"/>
      <c r="K3" s="45"/>
    </row>
    <row r="4" spans="1:11" ht="15.95" customHeight="1" thickBot="1" x14ac:dyDescent="0.3">
      <c r="A4" s="38" t="s">
        <v>29</v>
      </c>
      <c r="B4" s="38"/>
      <c r="C4" s="38"/>
      <c r="D4" s="38"/>
      <c r="E4" s="39">
        <v>0.88300000000000001</v>
      </c>
      <c r="F4" s="39"/>
      <c r="G4" s="39"/>
      <c r="H4" s="39"/>
      <c r="I4" s="39"/>
      <c r="J4" s="39"/>
      <c r="K4" s="39"/>
    </row>
    <row r="5" spans="1:11" ht="16.5" customHeight="1" thickBot="1" x14ac:dyDescent="0.3">
      <c r="A5" s="46" t="s">
        <v>60</v>
      </c>
      <c r="B5" s="46"/>
      <c r="C5" s="46"/>
      <c r="D5" s="46"/>
      <c r="E5" s="39" t="s">
        <v>54</v>
      </c>
      <c r="F5" s="39"/>
      <c r="G5" s="39"/>
      <c r="H5" s="39"/>
      <c r="I5" s="39"/>
      <c r="J5" s="39"/>
      <c r="K5" s="39"/>
    </row>
    <row r="6" spans="1:11" ht="15.95" customHeight="1" thickBot="1" x14ac:dyDescent="0.3">
      <c r="A6" s="38" t="s">
        <v>31</v>
      </c>
      <c r="B6" s="38"/>
      <c r="C6" s="38"/>
      <c r="D6" s="38"/>
      <c r="E6" s="39" t="s">
        <v>79</v>
      </c>
      <c r="F6" s="39"/>
      <c r="G6" s="39"/>
      <c r="H6" s="39"/>
      <c r="I6" s="39"/>
      <c r="J6" s="39"/>
      <c r="K6" s="39"/>
    </row>
    <row r="7" spans="1:11" ht="30.95" customHeight="1" thickBot="1" x14ac:dyDescent="0.3">
      <c r="A7" s="3" t="s">
        <v>2</v>
      </c>
      <c r="B7" s="14"/>
      <c r="C7" s="14"/>
      <c r="D7" s="14" t="s">
        <v>23</v>
      </c>
      <c r="E7" s="14" t="s">
        <v>23</v>
      </c>
      <c r="F7" s="14" t="s">
        <v>23</v>
      </c>
      <c r="G7" s="14" t="s">
        <v>23</v>
      </c>
      <c r="H7" s="14" t="s">
        <v>23</v>
      </c>
      <c r="I7" s="14" t="s">
        <v>23</v>
      </c>
      <c r="J7" s="14" t="s">
        <v>23</v>
      </c>
      <c r="K7" s="14" t="s">
        <v>23</v>
      </c>
    </row>
    <row r="8" spans="1:11" ht="30.95" customHeight="1" thickBot="1" x14ac:dyDescent="0.3">
      <c r="A8" s="3" t="s">
        <v>14</v>
      </c>
      <c r="B8" s="15">
        <f>E4</f>
        <v>0.88300000000000001</v>
      </c>
      <c r="C8" s="15"/>
      <c r="D8" s="15"/>
      <c r="E8" s="15"/>
      <c r="F8" s="15"/>
      <c r="G8" s="15"/>
      <c r="H8" s="15"/>
      <c r="I8" s="15"/>
      <c r="J8" s="15"/>
      <c r="K8" s="16"/>
    </row>
    <row r="9" spans="1:11" ht="30.95" customHeight="1" thickBot="1" x14ac:dyDescent="0.3">
      <c r="A9" s="4" t="s">
        <v>3</v>
      </c>
      <c r="B9" s="17">
        <v>46366</v>
      </c>
      <c r="C9" s="17">
        <v>46731</v>
      </c>
      <c r="D9" s="17" t="s">
        <v>24</v>
      </c>
      <c r="E9" s="17" t="s">
        <v>24</v>
      </c>
      <c r="F9" s="17" t="s">
        <v>24</v>
      </c>
      <c r="G9" s="17" t="s">
        <v>24</v>
      </c>
      <c r="H9" s="17" t="s">
        <v>24</v>
      </c>
      <c r="I9" s="17" t="s">
        <v>24</v>
      </c>
      <c r="J9" s="17" t="s">
        <v>24</v>
      </c>
      <c r="K9" s="17" t="s">
        <v>24</v>
      </c>
    </row>
    <row r="10" spans="1:11" s="12" customFormat="1" ht="30.75" thickBot="1" x14ac:dyDescent="0.3">
      <c r="A10" s="1" t="s">
        <v>4</v>
      </c>
      <c r="B10" s="47" t="s">
        <v>5</v>
      </c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5.75" thickBot="1" x14ac:dyDescent="0.3">
      <c r="A11" s="24" t="s">
        <v>11</v>
      </c>
      <c r="B11" s="25">
        <f>E4</f>
        <v>0.88300000000000001</v>
      </c>
      <c r="C11" s="25"/>
      <c r="D11" s="18"/>
      <c r="E11" s="18"/>
      <c r="F11" s="18"/>
      <c r="G11" s="18"/>
      <c r="H11" s="18"/>
      <c r="I11" s="18"/>
      <c r="J11" s="18"/>
      <c r="K11" s="19"/>
    </row>
    <row r="12" spans="1:11" ht="15.75" thickBot="1" x14ac:dyDescent="0.3">
      <c r="A12" s="5" t="s">
        <v>13</v>
      </c>
      <c r="B12" s="18">
        <f>B8</f>
        <v>0.88300000000000001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thickBot="1" x14ac:dyDescent="0.3">
      <c r="A13" s="5" t="s">
        <v>15</v>
      </c>
      <c r="B13" s="18">
        <f>B8</f>
        <v>0.88300000000000001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.75" thickBot="1" x14ac:dyDescent="0.3">
      <c r="A14" s="5" t="s">
        <v>18</v>
      </c>
      <c r="B14" s="18">
        <f>B8</f>
        <v>0.88300000000000001</v>
      </c>
      <c r="C14" s="18"/>
      <c r="D14" s="18"/>
      <c r="E14" s="18"/>
      <c r="F14" s="18"/>
      <c r="G14" s="18"/>
      <c r="H14" s="18"/>
      <c r="I14" s="18"/>
      <c r="J14" s="18"/>
      <c r="K14" s="19"/>
    </row>
    <row r="15" spans="1:11" ht="15.75" thickBot="1" x14ac:dyDescent="0.3">
      <c r="A15" s="6" t="s">
        <v>56</v>
      </c>
      <c r="B15" s="20"/>
      <c r="C15" s="18">
        <f>B12</f>
        <v>0.88300000000000001</v>
      </c>
      <c r="D15" s="20"/>
      <c r="E15" s="20"/>
      <c r="F15" s="20"/>
      <c r="G15" s="20"/>
      <c r="H15" s="20"/>
      <c r="I15" s="20"/>
      <c r="J15" s="20"/>
      <c r="K15" s="21"/>
    </row>
    <row r="16" spans="1:11" x14ac:dyDescent="0.25">
      <c r="A16"/>
    </row>
    <row r="17" spans="1:11" ht="15.75" thickBot="1" x14ac:dyDescent="0.3"/>
    <row r="18" spans="1:11" x14ac:dyDescent="0.25">
      <c r="A18" s="29" t="s">
        <v>25</v>
      </c>
      <c r="B18" s="30"/>
      <c r="C18" s="30"/>
      <c r="D18" s="30"/>
      <c r="E18" s="30"/>
      <c r="F18" s="30"/>
      <c r="G18" s="30"/>
      <c r="H18" s="30"/>
      <c r="I18" s="30"/>
      <c r="J18" s="30"/>
      <c r="K18" s="31"/>
    </row>
    <row r="19" spans="1:11" x14ac:dyDescent="0.25">
      <c r="A19" s="32" t="s">
        <v>26</v>
      </c>
      <c r="B19" s="33"/>
      <c r="C19" s="33"/>
      <c r="D19" s="33"/>
      <c r="E19" s="33"/>
      <c r="F19" s="33"/>
      <c r="G19" s="33"/>
      <c r="H19" s="33"/>
      <c r="I19" s="33"/>
      <c r="J19" s="33"/>
      <c r="K19" s="34"/>
    </row>
    <row r="20" spans="1:11" x14ac:dyDescent="0.25">
      <c r="A20" s="32" t="s">
        <v>27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1" ht="15.75" thickBot="1" x14ac:dyDescent="0.3">
      <c r="A21" s="35" t="s">
        <v>28</v>
      </c>
      <c r="B21" s="36"/>
      <c r="C21" s="36"/>
      <c r="D21" s="36"/>
      <c r="E21" s="36"/>
      <c r="F21" s="36"/>
      <c r="G21" s="36"/>
      <c r="H21" s="36"/>
      <c r="I21" s="36"/>
      <c r="J21" s="36"/>
      <c r="K21" s="37"/>
    </row>
  </sheetData>
  <mergeCells count="16">
    <mergeCell ref="A19:K19"/>
    <mergeCell ref="A20:K20"/>
    <mergeCell ref="A21:K21"/>
    <mergeCell ref="A5:D5"/>
    <mergeCell ref="E5:K5"/>
    <mergeCell ref="A6:D6"/>
    <mergeCell ref="E6:K6"/>
    <mergeCell ref="B10:K10"/>
    <mergeCell ref="A18:K18"/>
    <mergeCell ref="A4:D4"/>
    <mergeCell ref="E4:K4"/>
    <mergeCell ref="A1:K1"/>
    <mergeCell ref="A2:D2"/>
    <mergeCell ref="E2:K2"/>
    <mergeCell ref="A3:D3"/>
    <mergeCell ref="E3:K3"/>
  </mergeCells>
  <conditionalFormatting sqref="B7:K7">
    <cfRule type="containsText" dxfId="518" priority="4" operator="containsText" text="10/12/xxxx">
      <formula>NOT(ISERROR(SEARCH("10/12/xxxx",B7)))</formula>
    </cfRule>
  </conditionalFormatting>
  <conditionalFormatting sqref="D9:K9">
    <cfRule type="containsText" dxfId="517" priority="3" operator="containsText" text="xx/xx/xxxx">
      <formula>NOT(ISERROR(SEARCH("xx/xx/xxxx",D9)))</formula>
    </cfRule>
  </conditionalFormatting>
  <conditionalFormatting sqref="B9:C9">
    <cfRule type="containsText" dxfId="516" priority="1" operator="containsText" text="xx/xx/xxxx">
      <formula>NOT(ISERROR(SEARCH("xx/xx/xxxx",B9)))</formula>
    </cfRule>
  </conditionalFormatting>
  <dataValidations count="6">
    <dataValidation allowBlank="1" showInputMessage="1" showErrorMessage="1" promptTitle="Rehabilitation Milestone" prompt="Insert the Rehabilitation Milestone number here (RM#)" sqref="A12:A15" xr:uid="{9491A923-E9DD-4EE8-B8A9-F3A9792D3CE9}"/>
    <dataValidation allowBlank="1" showInputMessage="1" showErrorMessage="1" promptTitle="Insert Date" prompt="Please insert the date the area is available for rehabilitation" sqref="B7:K7" xr:uid="{E798BB11-8A69-4286-926E-449BD93E6928}"/>
    <dataValidation allowBlank="1" showInputMessage="1" showErrorMessage="1" promptTitle="Insert Date" prompt="Please insert the data the milestone is to be completed by" sqref="B9:K9" xr:uid="{4DC02669-F4EA-40B1-B70E-556CED49EB0B}"/>
    <dataValidation allowBlank="1" showInputMessage="1" showErrorMessage="1" promptTitle="Insert Area (ha)" prompt="Please insert the cumulative area available in hectares (ha)" sqref="B8:K8" xr:uid="{9E299E14-3A22-43AD-BEDC-3BFDACAA6280}"/>
    <dataValidation allowBlank="1" showInputMessage="1" showErrorMessage="1" promptTitle="Insert Area (ha)" prompt="Please insert the cumulative area achieved in hectares (ha) as required" sqref="D11:K15 B14:C15 B12:C12 B13" xr:uid="{556D0232-91AA-403E-9AF0-5BDBD546D644}"/>
    <dataValidation allowBlank="1" showInputMessage="1" showErrorMessage="1" prompt="Please input the correct Rehabilitation Area number (RA#)" sqref="E2:K2" xr:uid="{7B8012AF-3F8F-44B9-86D2-AEEB3BA301D8}"/>
  </dataValidations>
  <pageMargins left="0.7" right="0.7" top="0.75" bottom="0.75" header="0.3" footer="0.3"/>
  <pageSetup paperSize="9" scale="95" orientation="landscape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EBC7-C31A-4683-A10C-73121321379F}">
  <sheetPr>
    <pageSetUpPr fitToPage="1"/>
  </sheetPr>
  <dimension ref="A1:K24"/>
  <sheetViews>
    <sheetView topLeftCell="A5" workbookViewId="0">
      <selection activeCell="E5" sqref="E5:K5"/>
    </sheetView>
  </sheetViews>
  <sheetFormatPr defaultColWidth="12.140625" defaultRowHeight="15" x14ac:dyDescent="0.25"/>
  <cols>
    <col min="1" max="1" width="15.7109375" style="2" customWidth="1"/>
  </cols>
  <sheetData>
    <row r="1" spans="1:11" ht="23.25" customHeight="1" thickBot="1" x14ac:dyDescent="0.3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95" customHeight="1" thickBot="1" x14ac:dyDescent="0.3">
      <c r="A2" s="38" t="s">
        <v>0</v>
      </c>
      <c r="B2" s="38"/>
      <c r="C2" s="38"/>
      <c r="D2" s="38"/>
      <c r="E2" s="39" t="s">
        <v>65</v>
      </c>
      <c r="F2" s="39"/>
      <c r="G2" s="39"/>
      <c r="H2" s="39"/>
      <c r="I2" s="39"/>
      <c r="J2" s="39"/>
      <c r="K2" s="39"/>
    </row>
    <row r="3" spans="1:11" ht="27.6" customHeight="1" thickBot="1" x14ac:dyDescent="0.3">
      <c r="A3" s="38" t="s">
        <v>1</v>
      </c>
      <c r="B3" s="38"/>
      <c r="C3" s="38"/>
      <c r="D3" s="38"/>
      <c r="E3" s="43" t="s">
        <v>66</v>
      </c>
      <c r="F3" s="44"/>
      <c r="G3" s="44"/>
      <c r="H3" s="44"/>
      <c r="I3" s="44"/>
      <c r="J3" s="44"/>
      <c r="K3" s="45"/>
    </row>
    <row r="4" spans="1:11" ht="15.95" customHeight="1" thickBot="1" x14ac:dyDescent="0.3">
      <c r="A4" s="38" t="s">
        <v>29</v>
      </c>
      <c r="B4" s="38"/>
      <c r="C4" s="38"/>
      <c r="D4" s="38"/>
      <c r="E4" s="39">
        <v>47.052999999999997</v>
      </c>
      <c r="F4" s="39"/>
      <c r="G4" s="39"/>
      <c r="H4" s="39"/>
      <c r="I4" s="39"/>
      <c r="J4" s="39"/>
      <c r="K4" s="39"/>
    </row>
    <row r="5" spans="1:11" ht="32.1" customHeight="1" thickBot="1" x14ac:dyDescent="0.3">
      <c r="A5" s="46" t="s">
        <v>61</v>
      </c>
      <c r="B5" s="46"/>
      <c r="C5" s="46"/>
      <c r="D5" s="46"/>
      <c r="E5" s="50">
        <f>B7</f>
        <v>95674</v>
      </c>
      <c r="F5" s="39"/>
      <c r="G5" s="39"/>
      <c r="H5" s="39"/>
      <c r="I5" s="39"/>
      <c r="J5" s="39"/>
      <c r="K5" s="39"/>
    </row>
    <row r="6" spans="1:11" ht="15.95" customHeight="1" thickBot="1" x14ac:dyDescent="0.3">
      <c r="A6" s="38" t="s">
        <v>31</v>
      </c>
      <c r="B6" s="38"/>
      <c r="C6" s="38"/>
      <c r="D6" s="38"/>
      <c r="E6" s="39" t="s">
        <v>55</v>
      </c>
      <c r="F6" s="39"/>
      <c r="G6" s="39"/>
      <c r="H6" s="39"/>
      <c r="I6" s="39"/>
      <c r="J6" s="39"/>
      <c r="K6" s="39"/>
    </row>
    <row r="7" spans="1:11" ht="30.95" customHeight="1" thickBot="1" x14ac:dyDescent="0.3">
      <c r="A7" s="3" t="s">
        <v>2</v>
      </c>
      <c r="B7" s="26">
        <v>95674</v>
      </c>
      <c r="C7" s="26">
        <v>96039</v>
      </c>
      <c r="D7" s="26"/>
      <c r="E7" s="14"/>
      <c r="F7" s="14"/>
      <c r="G7" s="14"/>
      <c r="H7" s="14"/>
      <c r="I7" s="14"/>
      <c r="J7" s="14"/>
      <c r="K7" s="14"/>
    </row>
    <row r="8" spans="1:11" ht="30.95" customHeight="1" thickBot="1" x14ac:dyDescent="0.3">
      <c r="A8" s="3" t="s">
        <v>14</v>
      </c>
      <c r="B8" s="15">
        <f>E4</f>
        <v>47.052999999999997</v>
      </c>
      <c r="C8" s="15">
        <f>Table226[[#This Row],[Column2]]</f>
        <v>47.052999999999997</v>
      </c>
      <c r="D8" s="15">
        <f>Table226[[#This Row],[Column2]]</f>
        <v>47.052999999999997</v>
      </c>
      <c r="E8" s="15"/>
      <c r="F8" s="15"/>
      <c r="G8" s="15"/>
      <c r="H8" s="15"/>
      <c r="I8" s="15"/>
      <c r="J8" s="15"/>
      <c r="K8" s="16"/>
    </row>
    <row r="9" spans="1:11" ht="30.95" customHeight="1" thickBot="1" x14ac:dyDescent="0.3">
      <c r="A9" s="4" t="s">
        <v>3</v>
      </c>
      <c r="B9" s="26">
        <v>96039</v>
      </c>
      <c r="C9" s="26">
        <v>97865</v>
      </c>
      <c r="D9" s="17">
        <v>98231</v>
      </c>
      <c r="E9" s="17"/>
      <c r="F9" s="17"/>
      <c r="G9" s="17"/>
      <c r="H9" s="17"/>
      <c r="I9" s="17"/>
      <c r="J9" s="17"/>
      <c r="K9" s="17"/>
    </row>
    <row r="10" spans="1:11" s="12" customFormat="1" ht="30.75" thickBot="1" x14ac:dyDescent="0.3">
      <c r="A10" s="1" t="s">
        <v>4</v>
      </c>
      <c r="B10" s="47" t="s">
        <v>5</v>
      </c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5.75" thickBot="1" x14ac:dyDescent="0.3">
      <c r="A11" s="5" t="s">
        <v>9</v>
      </c>
      <c r="B11" s="18">
        <f>B8</f>
        <v>47.052999999999997</v>
      </c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15.75" thickBot="1" x14ac:dyDescent="0.3">
      <c r="A12" s="5" t="s">
        <v>10</v>
      </c>
      <c r="B12" s="18">
        <f>B8</f>
        <v>47.052999999999997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thickBot="1" x14ac:dyDescent="0.3">
      <c r="A13" s="5" t="s">
        <v>11</v>
      </c>
      <c r="B13" s="18">
        <f>B8</f>
        <v>47.052999999999997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.75" thickBot="1" x14ac:dyDescent="0.3">
      <c r="A14" s="5" t="s">
        <v>13</v>
      </c>
      <c r="B14" s="18"/>
      <c r="C14" s="18">
        <f>C8</f>
        <v>47.052999999999997</v>
      </c>
      <c r="D14" s="18"/>
      <c r="E14" s="18"/>
      <c r="F14" s="18"/>
      <c r="G14" s="18"/>
      <c r="H14" s="18"/>
      <c r="I14" s="18"/>
      <c r="J14" s="18"/>
      <c r="K14" s="19"/>
    </row>
    <row r="15" spans="1:11" ht="15.75" thickBot="1" x14ac:dyDescent="0.3">
      <c r="A15" s="5" t="s">
        <v>15</v>
      </c>
      <c r="B15" s="18"/>
      <c r="C15" s="18">
        <f>C8</f>
        <v>47.052999999999997</v>
      </c>
      <c r="D15" s="18"/>
      <c r="E15" s="18"/>
      <c r="F15" s="18"/>
      <c r="G15" s="18"/>
      <c r="H15" s="18"/>
      <c r="I15" s="18"/>
      <c r="J15" s="18"/>
      <c r="K15" s="19"/>
    </row>
    <row r="16" spans="1:11" ht="15.75" thickBot="1" x14ac:dyDescent="0.3">
      <c r="A16" s="5" t="s">
        <v>18</v>
      </c>
      <c r="B16" s="18"/>
      <c r="C16" s="18">
        <f>C8</f>
        <v>47.052999999999997</v>
      </c>
      <c r="D16" s="18"/>
      <c r="E16" s="18"/>
      <c r="F16" s="18"/>
      <c r="G16" s="18"/>
      <c r="H16" s="18"/>
      <c r="I16" s="18"/>
      <c r="J16" s="18"/>
      <c r="K16" s="19"/>
    </row>
    <row r="17" spans="1:11" ht="15.75" thickBot="1" x14ac:dyDescent="0.3">
      <c r="A17" s="5" t="s">
        <v>32</v>
      </c>
      <c r="B17" s="18"/>
      <c r="C17" s="18"/>
      <c r="D17" s="18">
        <f>D8</f>
        <v>47.052999999999997</v>
      </c>
      <c r="E17" s="18"/>
      <c r="F17" s="18"/>
      <c r="G17" s="18"/>
      <c r="H17" s="18"/>
      <c r="I17" s="18"/>
      <c r="J17" s="18"/>
      <c r="K17" s="19"/>
    </row>
    <row r="18" spans="1:11" x14ac:dyDescent="0.25">
      <c r="A18" s="6"/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x14ac:dyDescent="0.25">
      <c r="A19"/>
    </row>
    <row r="20" spans="1:11" ht="15.75" thickBot="1" x14ac:dyDescent="0.3"/>
    <row r="21" spans="1:11" x14ac:dyDescent="0.25">
      <c r="A21" s="29" t="s">
        <v>25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5">
      <c r="A22" s="32" t="s">
        <v>26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x14ac:dyDescent="0.25">
      <c r="A23" s="32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15.75" thickBot="1" x14ac:dyDescent="0.3">
      <c r="A24" s="35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</sheetData>
  <mergeCells count="16">
    <mergeCell ref="A22:K22"/>
    <mergeCell ref="A23:K23"/>
    <mergeCell ref="A24:K24"/>
    <mergeCell ref="A5:D5"/>
    <mergeCell ref="E5:K5"/>
    <mergeCell ref="A6:D6"/>
    <mergeCell ref="E6:K6"/>
    <mergeCell ref="B10:K10"/>
    <mergeCell ref="A21:K21"/>
    <mergeCell ref="A4:D4"/>
    <mergeCell ref="E4:K4"/>
    <mergeCell ref="A1:K1"/>
    <mergeCell ref="A2:D2"/>
    <mergeCell ref="E2:K2"/>
    <mergeCell ref="A3:D3"/>
    <mergeCell ref="E3:K3"/>
  </mergeCells>
  <conditionalFormatting sqref="E7:K7">
    <cfRule type="containsText" dxfId="463" priority="5" operator="containsText" text="10/12/xxxx">
      <formula>NOT(ISERROR(SEARCH("10/12/xxxx",E7)))</formula>
    </cfRule>
  </conditionalFormatting>
  <conditionalFormatting sqref="B9 D9:K9">
    <cfRule type="containsText" dxfId="462" priority="4" operator="containsText" text="xx/xx/xxxx">
      <formula>NOT(ISERROR(SEARCH("xx/xx/xxxx",B9)))</formula>
    </cfRule>
  </conditionalFormatting>
  <conditionalFormatting sqref="B7">
    <cfRule type="containsText" dxfId="461" priority="3" operator="containsText" text="xx/xx/xxxx">
      <formula>NOT(ISERROR(SEARCH("xx/xx/xxxx",B7)))</formula>
    </cfRule>
  </conditionalFormatting>
  <conditionalFormatting sqref="C7:D7">
    <cfRule type="containsText" dxfId="460" priority="2" operator="containsText" text="xx/xx/xxxx">
      <formula>NOT(ISERROR(SEARCH("xx/xx/xxxx",C7)))</formula>
    </cfRule>
  </conditionalFormatting>
  <conditionalFormatting sqref="C9">
    <cfRule type="containsText" dxfId="459" priority="1" operator="containsText" text="xx/xx/xxxx">
      <formula>NOT(ISERROR(SEARCH("xx/xx/xxxx",C9)))</formula>
    </cfRule>
  </conditionalFormatting>
  <dataValidations count="6">
    <dataValidation allowBlank="1" showInputMessage="1" showErrorMessage="1" promptTitle="Rehabilitation Milestone" prompt="Insert the Rehabilitation Milestone number here (RM#)" sqref="A11:A18" xr:uid="{35788D71-2B4C-4DEA-9A12-3B8261F1A0B3}"/>
    <dataValidation allowBlank="1" showInputMessage="1" showErrorMessage="1" promptTitle="Insert Date" prompt="Please insert the date the area is available for rehabilitation" sqref="D7:K7" xr:uid="{F6FD7500-1B38-462A-A9A1-B944BD4C611E}"/>
    <dataValidation allowBlank="1" showInputMessage="1" showErrorMessage="1" promptTitle="Insert Date" prompt="Please insert the data the milestone is to be completed by" sqref="B9:K9 B7:C7" xr:uid="{564B3A8E-3496-48FB-B709-18E36DFD61FF}"/>
    <dataValidation allowBlank="1" showInputMessage="1" showErrorMessage="1" promptTitle="Insert Area (ha)" prompt="Please insert the cumulative area available in hectares (ha)" sqref="B8:K8" xr:uid="{82993D55-D30C-4E10-B0FB-37BB221F73A5}"/>
    <dataValidation allowBlank="1" showInputMessage="1" showErrorMessage="1" promptTitle="Insert Area (ha)" prompt="Please insert the cumulative area achieved in hectares (ha) as required" sqref="B11:K18" xr:uid="{A4F6C0D6-D8D2-427A-B9B3-18BFC5B3F3E3}"/>
    <dataValidation allowBlank="1" showInputMessage="1" showErrorMessage="1" prompt="Please input the correct Rehabilitation Area number (RA#)" sqref="E2:K2" xr:uid="{DA2FC32A-92C2-45CE-9A09-FD60D2C5EDA0}"/>
  </dataValidations>
  <pageMargins left="0.7" right="0.7" top="0.75" bottom="0.75" header="0.3" footer="0.3"/>
  <pageSetup paperSize="9" scale="95" orientation="landscape"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B646E-331B-421E-9FDD-A84A72A20E32}">
  <sheetPr>
    <pageSetUpPr fitToPage="1"/>
  </sheetPr>
  <dimension ref="A1:K24"/>
  <sheetViews>
    <sheetView workbookViewId="0">
      <selection activeCell="E3" sqref="E3:K3"/>
    </sheetView>
  </sheetViews>
  <sheetFormatPr defaultColWidth="12.140625" defaultRowHeight="15" x14ac:dyDescent="0.25"/>
  <cols>
    <col min="1" max="1" width="15.7109375" style="2" customWidth="1"/>
  </cols>
  <sheetData>
    <row r="1" spans="1:11" ht="23.25" customHeight="1" thickBot="1" x14ac:dyDescent="0.3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95" customHeight="1" thickBot="1" x14ac:dyDescent="0.3">
      <c r="A2" s="38" t="s">
        <v>0</v>
      </c>
      <c r="B2" s="38"/>
      <c r="C2" s="38"/>
      <c r="D2" s="38"/>
      <c r="E2" s="39" t="s">
        <v>67</v>
      </c>
      <c r="F2" s="39"/>
      <c r="G2" s="39"/>
      <c r="H2" s="39"/>
      <c r="I2" s="39"/>
      <c r="J2" s="39"/>
      <c r="K2" s="39"/>
    </row>
    <row r="3" spans="1:11" ht="27.6" customHeight="1" thickBot="1" x14ac:dyDescent="0.3">
      <c r="A3" s="38" t="s">
        <v>1</v>
      </c>
      <c r="B3" s="38"/>
      <c r="C3" s="38"/>
      <c r="D3" s="38"/>
      <c r="E3" s="43" t="s">
        <v>82</v>
      </c>
      <c r="F3" s="44"/>
      <c r="G3" s="44"/>
      <c r="H3" s="44"/>
      <c r="I3" s="44"/>
      <c r="J3" s="44"/>
      <c r="K3" s="45"/>
    </row>
    <row r="4" spans="1:11" ht="15.95" customHeight="1" thickBot="1" x14ac:dyDescent="0.3">
      <c r="A4" s="38" t="s">
        <v>29</v>
      </c>
      <c r="B4" s="38"/>
      <c r="C4" s="38"/>
      <c r="D4" s="38"/>
      <c r="E4" s="39">
        <v>3.734</v>
      </c>
      <c r="F4" s="39"/>
      <c r="G4" s="39"/>
      <c r="H4" s="39"/>
      <c r="I4" s="39"/>
      <c r="J4" s="39"/>
      <c r="K4" s="39"/>
    </row>
    <row r="5" spans="1:11" ht="32.1" customHeight="1" thickBot="1" x14ac:dyDescent="0.3">
      <c r="A5" s="46" t="s">
        <v>61</v>
      </c>
      <c r="B5" s="46"/>
      <c r="C5" s="46"/>
      <c r="D5" s="46"/>
      <c r="E5" s="50">
        <f>B7</f>
        <v>95674</v>
      </c>
      <c r="F5" s="39"/>
      <c r="G5" s="39"/>
      <c r="H5" s="39"/>
      <c r="I5" s="39"/>
      <c r="J5" s="39"/>
      <c r="K5" s="39"/>
    </row>
    <row r="6" spans="1:11" ht="15.95" customHeight="1" thickBot="1" x14ac:dyDescent="0.3">
      <c r="A6" s="38" t="s">
        <v>31</v>
      </c>
      <c r="B6" s="38"/>
      <c r="C6" s="38"/>
      <c r="D6" s="38"/>
      <c r="E6" s="39" t="s">
        <v>62</v>
      </c>
      <c r="F6" s="39"/>
      <c r="G6" s="39"/>
      <c r="H6" s="39"/>
      <c r="I6" s="39"/>
      <c r="J6" s="39"/>
      <c r="K6" s="39"/>
    </row>
    <row r="7" spans="1:11" ht="30.95" customHeight="1" thickBot="1" x14ac:dyDescent="0.3">
      <c r="A7" s="3" t="s">
        <v>2</v>
      </c>
      <c r="B7" s="26">
        <v>95674</v>
      </c>
      <c r="C7" s="26">
        <v>96039</v>
      </c>
      <c r="D7" s="26"/>
      <c r="E7" s="14"/>
      <c r="F7" s="14"/>
      <c r="G7" s="14"/>
      <c r="H7" s="14"/>
      <c r="I7" s="14"/>
      <c r="J7" s="14"/>
      <c r="K7" s="14"/>
    </row>
    <row r="8" spans="1:11" ht="30.95" customHeight="1" thickBot="1" x14ac:dyDescent="0.3">
      <c r="A8" s="3" t="s">
        <v>14</v>
      </c>
      <c r="B8" s="15">
        <f>E4</f>
        <v>3.734</v>
      </c>
      <c r="C8" s="15">
        <f>Table22614[[#This Row],[Column2]]</f>
        <v>3.734</v>
      </c>
      <c r="D8" s="15">
        <f>Table22614[[#This Row],[Column2]]</f>
        <v>3.734</v>
      </c>
      <c r="E8" s="15"/>
      <c r="F8" s="15"/>
      <c r="G8" s="15"/>
      <c r="H8" s="15"/>
      <c r="I8" s="15"/>
      <c r="J8" s="15"/>
      <c r="K8" s="16"/>
    </row>
    <row r="9" spans="1:11" ht="30.95" customHeight="1" thickBot="1" x14ac:dyDescent="0.3">
      <c r="A9" s="4" t="s">
        <v>3</v>
      </c>
      <c r="B9" s="26">
        <v>96039</v>
      </c>
      <c r="C9" s="26">
        <v>97135</v>
      </c>
      <c r="D9" s="17">
        <v>98231</v>
      </c>
      <c r="E9" s="17"/>
      <c r="F9" s="17"/>
      <c r="G9" s="17"/>
      <c r="H9" s="17"/>
      <c r="I9" s="17"/>
      <c r="J9" s="17"/>
      <c r="K9" s="17"/>
    </row>
    <row r="10" spans="1:11" s="12" customFormat="1" ht="30.75" thickBot="1" x14ac:dyDescent="0.3">
      <c r="A10" s="1" t="s">
        <v>4</v>
      </c>
      <c r="B10" s="47" t="s">
        <v>5</v>
      </c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5.75" thickBot="1" x14ac:dyDescent="0.3">
      <c r="A11" s="5" t="s">
        <v>9</v>
      </c>
      <c r="B11" s="18">
        <f>B8</f>
        <v>3.734</v>
      </c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15.75" thickBot="1" x14ac:dyDescent="0.3">
      <c r="A12" s="5" t="s">
        <v>10</v>
      </c>
      <c r="B12" s="18">
        <f>B8</f>
        <v>3.734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thickBot="1" x14ac:dyDescent="0.3">
      <c r="A13" s="5" t="s">
        <v>12</v>
      </c>
      <c r="B13" s="18">
        <f>B8</f>
        <v>3.734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.75" thickBot="1" x14ac:dyDescent="0.3">
      <c r="A14" s="5" t="s">
        <v>15</v>
      </c>
      <c r="B14" s="18">
        <f>B8</f>
        <v>3.734</v>
      </c>
      <c r="C14" s="18"/>
      <c r="D14" s="18"/>
      <c r="E14" s="18"/>
      <c r="F14" s="18"/>
      <c r="G14" s="18"/>
      <c r="H14" s="18"/>
      <c r="I14" s="18"/>
      <c r="J14" s="18"/>
      <c r="K14" s="19"/>
    </row>
    <row r="15" spans="1:11" ht="15.75" thickBot="1" x14ac:dyDescent="0.3">
      <c r="A15" s="5" t="s">
        <v>16</v>
      </c>
      <c r="B15" s="18">
        <f>B8</f>
        <v>3.734</v>
      </c>
      <c r="C15" s="18"/>
      <c r="D15" s="18"/>
      <c r="E15" s="18"/>
      <c r="F15" s="18"/>
      <c r="G15" s="18"/>
      <c r="H15" s="18"/>
      <c r="I15" s="18"/>
      <c r="J15" s="18"/>
      <c r="K15" s="19"/>
    </row>
    <row r="16" spans="1:11" ht="15.75" thickBot="1" x14ac:dyDescent="0.3">
      <c r="A16" s="5" t="s">
        <v>17</v>
      </c>
      <c r="B16" s="18"/>
      <c r="C16" s="18">
        <f>C8</f>
        <v>3.734</v>
      </c>
      <c r="D16" s="18"/>
      <c r="E16" s="18"/>
      <c r="F16" s="18"/>
      <c r="G16" s="18"/>
      <c r="H16" s="18"/>
      <c r="I16" s="18"/>
      <c r="J16" s="18"/>
      <c r="K16" s="19"/>
    </row>
    <row r="17" spans="1:11" ht="15.75" thickBot="1" x14ac:dyDescent="0.3">
      <c r="A17" s="5" t="s">
        <v>19</v>
      </c>
      <c r="B17" s="18"/>
      <c r="C17" s="18"/>
      <c r="D17" s="18">
        <f>D8</f>
        <v>3.734</v>
      </c>
      <c r="E17" s="18"/>
      <c r="F17" s="18"/>
      <c r="G17" s="18"/>
      <c r="H17" s="18"/>
      <c r="I17" s="18"/>
      <c r="J17" s="18"/>
      <c r="K17" s="19"/>
    </row>
    <row r="18" spans="1:11" x14ac:dyDescent="0.25">
      <c r="A18" s="6"/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x14ac:dyDescent="0.25">
      <c r="A19"/>
    </row>
    <row r="20" spans="1:11" ht="15.75" thickBot="1" x14ac:dyDescent="0.3"/>
    <row r="21" spans="1:11" x14ac:dyDescent="0.25">
      <c r="A21" s="29" t="s">
        <v>25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5">
      <c r="A22" s="32" t="s">
        <v>26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x14ac:dyDescent="0.25">
      <c r="A23" s="32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15.75" thickBot="1" x14ac:dyDescent="0.3">
      <c r="A24" s="35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</sheetData>
  <mergeCells count="16">
    <mergeCell ref="A22:K22"/>
    <mergeCell ref="A23:K23"/>
    <mergeCell ref="A24:K24"/>
    <mergeCell ref="A5:D5"/>
    <mergeCell ref="E5:K5"/>
    <mergeCell ref="A6:D6"/>
    <mergeCell ref="E6:K6"/>
    <mergeCell ref="B10:K10"/>
    <mergeCell ref="A21:K21"/>
    <mergeCell ref="A4:D4"/>
    <mergeCell ref="E4:K4"/>
    <mergeCell ref="A1:K1"/>
    <mergeCell ref="A2:D2"/>
    <mergeCell ref="E2:K2"/>
    <mergeCell ref="A3:D3"/>
    <mergeCell ref="E3:K3"/>
  </mergeCells>
  <conditionalFormatting sqref="E7:K7">
    <cfRule type="containsText" dxfId="406" priority="5" operator="containsText" text="10/12/xxxx">
      <formula>NOT(ISERROR(SEARCH("10/12/xxxx",E7)))</formula>
    </cfRule>
  </conditionalFormatting>
  <conditionalFormatting sqref="B9 D9:K9">
    <cfRule type="containsText" dxfId="405" priority="4" operator="containsText" text="xx/xx/xxxx">
      <formula>NOT(ISERROR(SEARCH("xx/xx/xxxx",B9)))</formula>
    </cfRule>
  </conditionalFormatting>
  <conditionalFormatting sqref="B7">
    <cfRule type="containsText" dxfId="404" priority="3" operator="containsText" text="xx/xx/xxxx">
      <formula>NOT(ISERROR(SEARCH("xx/xx/xxxx",B7)))</formula>
    </cfRule>
  </conditionalFormatting>
  <conditionalFormatting sqref="C7:D7">
    <cfRule type="containsText" dxfId="403" priority="2" operator="containsText" text="xx/xx/xxxx">
      <formula>NOT(ISERROR(SEARCH("xx/xx/xxxx",C7)))</formula>
    </cfRule>
  </conditionalFormatting>
  <conditionalFormatting sqref="C9">
    <cfRule type="containsText" dxfId="402" priority="1" operator="containsText" text="xx/xx/xxxx">
      <formula>NOT(ISERROR(SEARCH("xx/xx/xxxx",C9)))</formula>
    </cfRule>
  </conditionalFormatting>
  <dataValidations count="6">
    <dataValidation allowBlank="1" showInputMessage="1" showErrorMessage="1" prompt="Please input the correct Rehabilitation Area number (RA#)" sqref="E2:K2" xr:uid="{847EACE9-6236-4C4E-8F52-62E998FA1C33}"/>
    <dataValidation allowBlank="1" showInputMessage="1" showErrorMessage="1" promptTitle="Insert Area (ha)" prompt="Please insert the cumulative area achieved in hectares (ha) as required" sqref="B11:K18" xr:uid="{36F77F5D-7A84-4935-824D-8B4461636954}"/>
    <dataValidation allowBlank="1" showInputMessage="1" showErrorMessage="1" promptTitle="Insert Area (ha)" prompt="Please insert the cumulative area available in hectares (ha)" sqref="B8:K8" xr:uid="{CEE38808-490B-47A7-8204-D288D9C644F1}"/>
    <dataValidation allowBlank="1" showInputMessage="1" showErrorMessage="1" promptTitle="Insert Date" prompt="Please insert the data the milestone is to be completed by" sqref="B9:K9 B7:C7" xr:uid="{ACB42E6F-EA58-4355-9259-86ABD27A2704}"/>
    <dataValidation allowBlank="1" showInputMessage="1" showErrorMessage="1" promptTitle="Insert Date" prompt="Please insert the date the area is available for rehabilitation" sqref="D7:K7" xr:uid="{CCA2EBA2-5430-4D49-995A-7AEDF04073ED}"/>
    <dataValidation allowBlank="1" showInputMessage="1" showErrorMessage="1" promptTitle="Rehabilitation Milestone" prompt="Insert the Rehabilitation Milestone number here (RM#)" sqref="A11:A18" xr:uid="{E381360F-889A-49DF-8F7A-5D3A5C88BE6B}"/>
  </dataValidations>
  <pageMargins left="0.7" right="0.7" top="0.75" bottom="0.75" header="0.3" footer="0.3"/>
  <pageSetup paperSize="9" scale="95" orientation="landscape"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1D835-E704-4227-8EF2-BEB8865344E3}">
  <sheetPr>
    <pageSetUpPr fitToPage="1"/>
  </sheetPr>
  <dimension ref="A1:K24"/>
  <sheetViews>
    <sheetView topLeftCell="A5" workbookViewId="0">
      <selection activeCell="E5" sqref="E5:K5"/>
    </sheetView>
  </sheetViews>
  <sheetFormatPr defaultColWidth="12.140625" defaultRowHeight="15" x14ac:dyDescent="0.25"/>
  <cols>
    <col min="1" max="1" width="15.7109375" style="2" customWidth="1"/>
  </cols>
  <sheetData>
    <row r="1" spans="1:11" ht="23.25" customHeight="1" thickBot="1" x14ac:dyDescent="0.3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95" customHeight="1" thickBot="1" x14ac:dyDescent="0.3">
      <c r="A2" s="38" t="s">
        <v>0</v>
      </c>
      <c r="B2" s="38"/>
      <c r="C2" s="38"/>
      <c r="D2" s="38"/>
      <c r="E2" s="39" t="s">
        <v>68</v>
      </c>
      <c r="F2" s="39"/>
      <c r="G2" s="39"/>
      <c r="H2" s="39"/>
      <c r="I2" s="39"/>
      <c r="J2" s="39"/>
      <c r="K2" s="39"/>
    </row>
    <row r="3" spans="1:11" ht="27.6" customHeight="1" thickBot="1" x14ac:dyDescent="0.3">
      <c r="A3" s="38" t="s">
        <v>1</v>
      </c>
      <c r="B3" s="38"/>
      <c r="C3" s="38"/>
      <c r="D3" s="38"/>
      <c r="E3" s="43" t="s">
        <v>66</v>
      </c>
      <c r="F3" s="44"/>
      <c r="G3" s="44"/>
      <c r="H3" s="44"/>
      <c r="I3" s="44"/>
      <c r="J3" s="44"/>
      <c r="K3" s="45"/>
    </row>
    <row r="4" spans="1:11" ht="15.95" customHeight="1" thickBot="1" x14ac:dyDescent="0.3">
      <c r="A4" s="38" t="s">
        <v>29</v>
      </c>
      <c r="B4" s="38"/>
      <c r="C4" s="38"/>
      <c r="D4" s="38"/>
      <c r="E4" s="39">
        <v>27.69</v>
      </c>
      <c r="F4" s="39"/>
      <c r="G4" s="39"/>
      <c r="H4" s="39"/>
      <c r="I4" s="39"/>
      <c r="J4" s="39"/>
      <c r="K4" s="39"/>
    </row>
    <row r="5" spans="1:11" ht="32.1" customHeight="1" thickBot="1" x14ac:dyDescent="0.3">
      <c r="A5" s="46" t="s">
        <v>61</v>
      </c>
      <c r="B5" s="46"/>
      <c r="C5" s="46"/>
      <c r="D5" s="46"/>
      <c r="E5" s="50">
        <f>B7</f>
        <v>81064</v>
      </c>
      <c r="F5" s="39"/>
      <c r="G5" s="39"/>
      <c r="H5" s="39"/>
      <c r="I5" s="39"/>
      <c r="J5" s="39"/>
      <c r="K5" s="39"/>
    </row>
    <row r="6" spans="1:11" ht="15.95" customHeight="1" thickBot="1" x14ac:dyDescent="0.3">
      <c r="A6" s="38" t="s">
        <v>31</v>
      </c>
      <c r="B6" s="38"/>
      <c r="C6" s="38"/>
      <c r="D6" s="38"/>
      <c r="E6" s="39" t="s">
        <v>55</v>
      </c>
      <c r="F6" s="39"/>
      <c r="G6" s="39"/>
      <c r="H6" s="39"/>
      <c r="I6" s="39"/>
      <c r="J6" s="39"/>
      <c r="K6" s="39"/>
    </row>
    <row r="7" spans="1:11" ht="30.95" customHeight="1" thickBot="1" x14ac:dyDescent="0.3">
      <c r="A7" s="3" t="s">
        <v>2</v>
      </c>
      <c r="B7" s="26">
        <v>81064</v>
      </c>
      <c r="C7" s="26">
        <v>81429</v>
      </c>
      <c r="D7" s="26"/>
      <c r="E7" s="14"/>
      <c r="F7" s="14"/>
      <c r="G7" s="14"/>
      <c r="H7" s="14"/>
      <c r="I7" s="14"/>
      <c r="J7" s="14"/>
      <c r="K7" s="14"/>
    </row>
    <row r="8" spans="1:11" ht="30.95" customHeight="1" thickBot="1" x14ac:dyDescent="0.3">
      <c r="A8" s="3" t="s">
        <v>14</v>
      </c>
      <c r="B8" s="15">
        <f>E4</f>
        <v>27.69</v>
      </c>
      <c r="C8" s="15">
        <f>Table2262[[#This Row],[Column2]]</f>
        <v>27.69</v>
      </c>
      <c r="D8" s="15">
        <f>Table2262[[#This Row],[Column2]]</f>
        <v>27.69</v>
      </c>
      <c r="E8" s="15"/>
      <c r="F8" s="15"/>
      <c r="G8" s="15"/>
      <c r="H8" s="15"/>
      <c r="I8" s="15"/>
      <c r="J8" s="15"/>
      <c r="K8" s="16"/>
    </row>
    <row r="9" spans="1:11" ht="30.95" customHeight="1" thickBot="1" x14ac:dyDescent="0.3">
      <c r="A9" s="4" t="s">
        <v>3</v>
      </c>
      <c r="B9" s="26">
        <v>81429</v>
      </c>
      <c r="C9" s="26">
        <v>83255</v>
      </c>
      <c r="D9" s="17">
        <v>83621</v>
      </c>
      <c r="E9" s="17"/>
      <c r="F9" s="17"/>
      <c r="G9" s="17"/>
      <c r="H9" s="17"/>
      <c r="I9" s="17"/>
      <c r="J9" s="17"/>
      <c r="K9" s="17"/>
    </row>
    <row r="10" spans="1:11" s="12" customFormat="1" ht="30.75" thickBot="1" x14ac:dyDescent="0.3">
      <c r="A10" s="1" t="s">
        <v>4</v>
      </c>
      <c r="B10" s="47" t="s">
        <v>5</v>
      </c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5.75" thickBot="1" x14ac:dyDescent="0.3">
      <c r="A11" s="5" t="s">
        <v>9</v>
      </c>
      <c r="B11" s="18">
        <f>B8</f>
        <v>27.69</v>
      </c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15.75" thickBot="1" x14ac:dyDescent="0.3">
      <c r="A12" s="5" t="s">
        <v>10</v>
      </c>
      <c r="B12" s="18">
        <f>B8</f>
        <v>27.69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thickBot="1" x14ac:dyDescent="0.3">
      <c r="A13" s="5" t="s">
        <v>11</v>
      </c>
      <c r="B13" s="18">
        <f>B8</f>
        <v>27.69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.75" thickBot="1" x14ac:dyDescent="0.3">
      <c r="A14" s="5" t="s">
        <v>13</v>
      </c>
      <c r="B14" s="18"/>
      <c r="C14" s="18">
        <f>C8</f>
        <v>27.69</v>
      </c>
      <c r="D14" s="18"/>
      <c r="E14" s="18"/>
      <c r="F14" s="18"/>
      <c r="G14" s="18"/>
      <c r="H14" s="18"/>
      <c r="I14" s="18"/>
      <c r="J14" s="18"/>
      <c r="K14" s="19"/>
    </row>
    <row r="15" spans="1:11" ht="15.75" thickBot="1" x14ac:dyDescent="0.3">
      <c r="A15" s="5" t="s">
        <v>15</v>
      </c>
      <c r="B15" s="18"/>
      <c r="C15" s="18">
        <f>C8</f>
        <v>27.69</v>
      </c>
      <c r="D15" s="18"/>
      <c r="E15" s="18"/>
      <c r="F15" s="18"/>
      <c r="G15" s="18"/>
      <c r="H15" s="18"/>
      <c r="I15" s="18"/>
      <c r="J15" s="18"/>
      <c r="K15" s="19"/>
    </row>
    <row r="16" spans="1:11" ht="15.75" thickBot="1" x14ac:dyDescent="0.3">
      <c r="A16" s="5" t="s">
        <v>18</v>
      </c>
      <c r="B16" s="18"/>
      <c r="C16" s="18">
        <f>C8</f>
        <v>27.69</v>
      </c>
      <c r="D16" s="18"/>
      <c r="E16" s="18"/>
      <c r="F16" s="18"/>
      <c r="G16" s="18"/>
      <c r="H16" s="18"/>
      <c r="I16" s="18"/>
      <c r="J16" s="18"/>
      <c r="K16" s="19"/>
    </row>
    <row r="17" spans="1:11" ht="15.75" thickBot="1" x14ac:dyDescent="0.3">
      <c r="A17" s="5" t="s">
        <v>32</v>
      </c>
      <c r="B17" s="18"/>
      <c r="C17" s="18"/>
      <c r="D17" s="18">
        <f>D8</f>
        <v>27.69</v>
      </c>
      <c r="E17" s="18"/>
      <c r="F17" s="18"/>
      <c r="G17" s="18"/>
      <c r="H17" s="18"/>
      <c r="I17" s="18"/>
      <c r="J17" s="18"/>
      <c r="K17" s="19"/>
    </row>
    <row r="18" spans="1:11" x14ac:dyDescent="0.25">
      <c r="A18" s="6"/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x14ac:dyDescent="0.25">
      <c r="A19"/>
    </row>
    <row r="20" spans="1:11" ht="15.75" thickBot="1" x14ac:dyDescent="0.3"/>
    <row r="21" spans="1:11" x14ac:dyDescent="0.25">
      <c r="A21" s="29" t="s">
        <v>25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5">
      <c r="A22" s="32" t="s">
        <v>26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x14ac:dyDescent="0.25">
      <c r="A23" s="32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15.75" thickBot="1" x14ac:dyDescent="0.3">
      <c r="A24" s="35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</sheetData>
  <mergeCells count="16">
    <mergeCell ref="A4:D4"/>
    <mergeCell ref="E4:K4"/>
    <mergeCell ref="A1:K1"/>
    <mergeCell ref="A2:D2"/>
    <mergeCell ref="E2:K2"/>
    <mergeCell ref="A3:D3"/>
    <mergeCell ref="E3:K3"/>
    <mergeCell ref="A22:K22"/>
    <mergeCell ref="A23:K23"/>
    <mergeCell ref="A24:K24"/>
    <mergeCell ref="A5:D5"/>
    <mergeCell ref="E5:K5"/>
    <mergeCell ref="A6:D6"/>
    <mergeCell ref="E6:K6"/>
    <mergeCell ref="B10:K10"/>
    <mergeCell ref="A21:K21"/>
  </mergeCells>
  <conditionalFormatting sqref="E7:K7">
    <cfRule type="containsText" dxfId="349" priority="5" operator="containsText" text="10/12/xxxx">
      <formula>NOT(ISERROR(SEARCH("10/12/xxxx",E7)))</formula>
    </cfRule>
  </conditionalFormatting>
  <conditionalFormatting sqref="B9 D9:K9">
    <cfRule type="containsText" dxfId="348" priority="4" operator="containsText" text="xx/xx/xxxx">
      <formula>NOT(ISERROR(SEARCH("xx/xx/xxxx",B9)))</formula>
    </cfRule>
  </conditionalFormatting>
  <conditionalFormatting sqref="B7">
    <cfRule type="containsText" dxfId="347" priority="3" operator="containsText" text="xx/xx/xxxx">
      <formula>NOT(ISERROR(SEARCH("xx/xx/xxxx",B7)))</formula>
    </cfRule>
  </conditionalFormatting>
  <conditionalFormatting sqref="C7:D7">
    <cfRule type="containsText" dxfId="346" priority="2" operator="containsText" text="xx/xx/xxxx">
      <formula>NOT(ISERROR(SEARCH("xx/xx/xxxx",C7)))</formula>
    </cfRule>
  </conditionalFormatting>
  <conditionalFormatting sqref="C9">
    <cfRule type="containsText" dxfId="345" priority="1" operator="containsText" text="xx/xx/xxxx">
      <formula>NOT(ISERROR(SEARCH("xx/xx/xxxx",C9)))</formula>
    </cfRule>
  </conditionalFormatting>
  <dataValidations count="6">
    <dataValidation allowBlank="1" showInputMessage="1" showErrorMessage="1" prompt="Please input the correct Rehabilitation Area number (RA#)" sqref="E2:K2" xr:uid="{470D0209-8709-4072-899F-7F7D10CE3886}"/>
    <dataValidation allowBlank="1" showInputMessage="1" showErrorMessage="1" promptTitle="Insert Area (ha)" prompt="Please insert the cumulative area achieved in hectares (ha) as required" sqref="B11:K18" xr:uid="{F37ED98B-7F87-4FDC-877E-D731C1FF29DF}"/>
    <dataValidation allowBlank="1" showInputMessage="1" showErrorMessage="1" promptTitle="Insert Area (ha)" prompt="Please insert the cumulative area available in hectares (ha)" sqref="B8:K8" xr:uid="{88D92933-3776-4FD4-A856-46574A9C822A}"/>
    <dataValidation allowBlank="1" showInputMessage="1" showErrorMessage="1" promptTitle="Insert Date" prompt="Please insert the data the milestone is to be completed by" sqref="B9:K9 B7:C7" xr:uid="{0F06FAA0-C750-494A-8EDF-6A4882D40DF1}"/>
    <dataValidation allowBlank="1" showInputMessage="1" showErrorMessage="1" promptTitle="Insert Date" prompt="Please insert the date the area is available for rehabilitation" sqref="D7:K7" xr:uid="{EC3FC034-2D09-43C7-99AB-628255416AD8}"/>
    <dataValidation allowBlank="1" showInputMessage="1" showErrorMessage="1" promptTitle="Rehabilitation Milestone" prompt="Insert the Rehabilitation Milestone number here (RM#)" sqref="A11:A18" xr:uid="{0BE027A2-FA0D-4198-A7B4-D53B7AE40619}"/>
  </dataValidations>
  <pageMargins left="0.7" right="0.7" top="0.75" bottom="0.75" header="0.3" footer="0.3"/>
  <pageSetup paperSize="9" scale="95" orientation="landscape"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7ADE4-0EE2-4065-A18D-12A6D68CAD50}">
  <sheetPr>
    <pageSetUpPr fitToPage="1"/>
  </sheetPr>
  <dimension ref="A1:K24"/>
  <sheetViews>
    <sheetView topLeftCell="A3" workbookViewId="0">
      <selection activeCell="E3" sqref="E3:K3"/>
    </sheetView>
  </sheetViews>
  <sheetFormatPr defaultColWidth="12.140625" defaultRowHeight="15" x14ac:dyDescent="0.25"/>
  <cols>
    <col min="1" max="1" width="15.7109375" style="2" customWidth="1"/>
  </cols>
  <sheetData>
    <row r="1" spans="1:11" ht="23.25" customHeight="1" thickBot="1" x14ac:dyDescent="0.3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95" customHeight="1" thickBot="1" x14ac:dyDescent="0.3">
      <c r="A2" s="38" t="s">
        <v>0</v>
      </c>
      <c r="B2" s="38"/>
      <c r="C2" s="38"/>
      <c r="D2" s="38"/>
      <c r="E2" s="39" t="s">
        <v>69</v>
      </c>
      <c r="F2" s="39"/>
      <c r="G2" s="39"/>
      <c r="H2" s="39"/>
      <c r="I2" s="39"/>
      <c r="J2" s="39"/>
      <c r="K2" s="39"/>
    </row>
    <row r="3" spans="1:11" ht="27.6" customHeight="1" thickBot="1" x14ac:dyDescent="0.3">
      <c r="A3" s="38" t="s">
        <v>1</v>
      </c>
      <c r="B3" s="38"/>
      <c r="C3" s="38"/>
      <c r="D3" s="38"/>
      <c r="E3" s="43" t="s">
        <v>82</v>
      </c>
      <c r="F3" s="44"/>
      <c r="G3" s="44"/>
      <c r="H3" s="44"/>
      <c r="I3" s="44"/>
      <c r="J3" s="44"/>
      <c r="K3" s="45"/>
    </row>
    <row r="4" spans="1:11" ht="15.95" customHeight="1" thickBot="1" x14ac:dyDescent="0.3">
      <c r="A4" s="38" t="s">
        <v>29</v>
      </c>
      <c r="B4" s="38"/>
      <c r="C4" s="38"/>
      <c r="D4" s="38"/>
      <c r="E4" s="39">
        <v>3.21</v>
      </c>
      <c r="F4" s="39"/>
      <c r="G4" s="39"/>
      <c r="H4" s="39"/>
      <c r="I4" s="39"/>
      <c r="J4" s="39"/>
      <c r="K4" s="39"/>
    </row>
    <row r="5" spans="1:11" ht="32.1" customHeight="1" thickBot="1" x14ac:dyDescent="0.3">
      <c r="A5" s="46" t="s">
        <v>61</v>
      </c>
      <c r="B5" s="46"/>
      <c r="C5" s="46"/>
      <c r="D5" s="46"/>
      <c r="E5" s="50">
        <f>B7</f>
        <v>81064</v>
      </c>
      <c r="F5" s="39"/>
      <c r="G5" s="39"/>
      <c r="H5" s="39"/>
      <c r="I5" s="39"/>
      <c r="J5" s="39"/>
      <c r="K5" s="39"/>
    </row>
    <row r="6" spans="1:11" ht="15.95" customHeight="1" thickBot="1" x14ac:dyDescent="0.3">
      <c r="A6" s="38" t="s">
        <v>31</v>
      </c>
      <c r="B6" s="38"/>
      <c r="C6" s="38"/>
      <c r="D6" s="38"/>
      <c r="E6" s="39" t="s">
        <v>62</v>
      </c>
      <c r="F6" s="39"/>
      <c r="G6" s="39"/>
      <c r="H6" s="39"/>
      <c r="I6" s="39"/>
      <c r="J6" s="39"/>
      <c r="K6" s="39"/>
    </row>
    <row r="7" spans="1:11" ht="30.95" customHeight="1" thickBot="1" x14ac:dyDescent="0.3">
      <c r="A7" s="3" t="s">
        <v>2</v>
      </c>
      <c r="B7" s="26">
        <v>81064</v>
      </c>
      <c r="C7" s="26">
        <v>81429</v>
      </c>
      <c r="D7" s="26"/>
      <c r="E7" s="14"/>
      <c r="F7" s="14"/>
      <c r="G7" s="14"/>
      <c r="H7" s="14"/>
      <c r="I7" s="14"/>
      <c r="J7" s="14"/>
      <c r="K7" s="14"/>
    </row>
    <row r="8" spans="1:11" ht="30.95" customHeight="1" thickBot="1" x14ac:dyDescent="0.3">
      <c r="A8" s="3" t="s">
        <v>14</v>
      </c>
      <c r="B8" s="15">
        <f>E4</f>
        <v>3.21</v>
      </c>
      <c r="C8" s="15">
        <f>Table226144[[#This Row],[Column2]]</f>
        <v>3.21</v>
      </c>
      <c r="D8" s="15">
        <f>Table226144[[#This Row],[Column2]]</f>
        <v>3.21</v>
      </c>
      <c r="E8" s="15"/>
      <c r="F8" s="15"/>
      <c r="G8" s="15"/>
      <c r="H8" s="15"/>
      <c r="I8" s="15"/>
      <c r="J8" s="15"/>
      <c r="K8" s="16"/>
    </row>
    <row r="9" spans="1:11" ht="30.95" customHeight="1" thickBot="1" x14ac:dyDescent="0.3">
      <c r="A9" s="4" t="s">
        <v>3</v>
      </c>
      <c r="B9" s="26">
        <v>81429</v>
      </c>
      <c r="C9" s="26">
        <v>82525</v>
      </c>
      <c r="D9" s="26">
        <v>83621</v>
      </c>
      <c r="E9" s="17"/>
      <c r="F9" s="17"/>
      <c r="G9" s="17"/>
      <c r="H9" s="17"/>
      <c r="I9" s="17"/>
      <c r="J9" s="17"/>
      <c r="K9" s="17"/>
    </row>
    <row r="10" spans="1:11" s="12" customFormat="1" ht="30.75" thickBot="1" x14ac:dyDescent="0.3">
      <c r="A10" s="1" t="s">
        <v>4</v>
      </c>
      <c r="B10" s="47" t="s">
        <v>5</v>
      </c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5.75" thickBot="1" x14ac:dyDescent="0.3">
      <c r="A11" s="5" t="s">
        <v>9</v>
      </c>
      <c r="B11" s="18">
        <f>B8</f>
        <v>3.21</v>
      </c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15.75" thickBot="1" x14ac:dyDescent="0.3">
      <c r="A12" s="5" t="s">
        <v>10</v>
      </c>
      <c r="B12" s="18">
        <f>B8</f>
        <v>3.21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thickBot="1" x14ac:dyDescent="0.3">
      <c r="A13" s="5" t="s">
        <v>12</v>
      </c>
      <c r="B13" s="18">
        <f>B8</f>
        <v>3.21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.75" thickBot="1" x14ac:dyDescent="0.3">
      <c r="A14" s="5" t="s">
        <v>15</v>
      </c>
      <c r="B14" s="18">
        <f>B8</f>
        <v>3.21</v>
      </c>
      <c r="C14" s="18"/>
      <c r="D14" s="18"/>
      <c r="E14" s="18"/>
      <c r="F14" s="18"/>
      <c r="G14" s="18"/>
      <c r="H14" s="18"/>
      <c r="I14" s="18"/>
      <c r="J14" s="18"/>
      <c r="K14" s="19"/>
    </row>
    <row r="15" spans="1:11" ht="15.75" thickBot="1" x14ac:dyDescent="0.3">
      <c r="A15" s="5" t="s">
        <v>16</v>
      </c>
      <c r="B15" s="18">
        <f>B8</f>
        <v>3.21</v>
      </c>
      <c r="C15" s="18"/>
      <c r="D15" s="18"/>
      <c r="E15" s="18"/>
      <c r="F15" s="18"/>
      <c r="G15" s="18"/>
      <c r="H15" s="18"/>
      <c r="I15" s="18"/>
      <c r="J15" s="18"/>
      <c r="K15" s="19"/>
    </row>
    <row r="16" spans="1:11" ht="15.75" thickBot="1" x14ac:dyDescent="0.3">
      <c r="A16" s="5" t="s">
        <v>17</v>
      </c>
      <c r="B16" s="18"/>
      <c r="C16" s="18">
        <f>C8</f>
        <v>3.21</v>
      </c>
      <c r="D16" s="18"/>
      <c r="E16" s="18"/>
      <c r="F16" s="18"/>
      <c r="G16" s="18"/>
      <c r="H16" s="18"/>
      <c r="I16" s="18"/>
      <c r="J16" s="18"/>
      <c r="K16" s="19"/>
    </row>
    <row r="17" spans="1:11" ht="15.75" thickBot="1" x14ac:dyDescent="0.3">
      <c r="A17" s="5" t="s">
        <v>19</v>
      </c>
      <c r="B17" s="18"/>
      <c r="C17" s="18"/>
      <c r="D17" s="18">
        <f>D8</f>
        <v>3.21</v>
      </c>
      <c r="E17" s="18"/>
      <c r="F17" s="18"/>
      <c r="G17" s="18"/>
      <c r="H17" s="18"/>
      <c r="I17" s="18"/>
      <c r="J17" s="18"/>
      <c r="K17" s="19"/>
    </row>
    <row r="18" spans="1:11" x14ac:dyDescent="0.25">
      <c r="A18" s="6"/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x14ac:dyDescent="0.25">
      <c r="A19"/>
    </row>
    <row r="20" spans="1:11" ht="15.75" thickBot="1" x14ac:dyDescent="0.3"/>
    <row r="21" spans="1:11" x14ac:dyDescent="0.25">
      <c r="A21" s="29" t="s">
        <v>25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5">
      <c r="A22" s="32" t="s">
        <v>26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x14ac:dyDescent="0.25">
      <c r="A23" s="32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15.75" thickBot="1" x14ac:dyDescent="0.3">
      <c r="A24" s="35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</sheetData>
  <mergeCells count="16">
    <mergeCell ref="A4:D4"/>
    <mergeCell ref="E4:K4"/>
    <mergeCell ref="A1:K1"/>
    <mergeCell ref="A2:D2"/>
    <mergeCell ref="E2:K2"/>
    <mergeCell ref="A3:D3"/>
    <mergeCell ref="E3:K3"/>
    <mergeCell ref="A22:K22"/>
    <mergeCell ref="A23:K23"/>
    <mergeCell ref="A24:K24"/>
    <mergeCell ref="A5:D5"/>
    <mergeCell ref="E5:K5"/>
    <mergeCell ref="A6:D6"/>
    <mergeCell ref="E6:K6"/>
    <mergeCell ref="B10:K10"/>
    <mergeCell ref="A21:K21"/>
  </mergeCells>
  <conditionalFormatting sqref="E7:K7">
    <cfRule type="containsText" dxfId="292" priority="5" operator="containsText" text="10/12/xxxx">
      <formula>NOT(ISERROR(SEARCH("10/12/xxxx",E7)))</formula>
    </cfRule>
  </conditionalFormatting>
  <conditionalFormatting sqref="B9 E9:K9">
    <cfRule type="containsText" dxfId="291" priority="4" operator="containsText" text="xx/xx/xxxx">
      <formula>NOT(ISERROR(SEARCH("xx/xx/xxxx",B9)))</formula>
    </cfRule>
  </conditionalFormatting>
  <conditionalFormatting sqref="B7">
    <cfRule type="containsText" dxfId="290" priority="3" operator="containsText" text="xx/xx/xxxx">
      <formula>NOT(ISERROR(SEARCH("xx/xx/xxxx",B7)))</formula>
    </cfRule>
  </conditionalFormatting>
  <conditionalFormatting sqref="C7:D7">
    <cfRule type="containsText" dxfId="289" priority="2" operator="containsText" text="xx/xx/xxxx">
      <formula>NOT(ISERROR(SEARCH("xx/xx/xxxx",C7)))</formula>
    </cfRule>
  </conditionalFormatting>
  <conditionalFormatting sqref="C9:D9">
    <cfRule type="containsText" dxfId="288" priority="1" operator="containsText" text="xx/xx/xxxx">
      <formula>NOT(ISERROR(SEARCH("xx/xx/xxxx",C9)))</formula>
    </cfRule>
  </conditionalFormatting>
  <dataValidations count="6">
    <dataValidation allowBlank="1" showInputMessage="1" showErrorMessage="1" promptTitle="Rehabilitation Milestone" prompt="Insert the Rehabilitation Milestone number here (RM#)" sqref="A11:A18" xr:uid="{4D0A181A-F4FF-4BC7-B4A5-A540ADDC989B}"/>
    <dataValidation allowBlank="1" showInputMessage="1" showErrorMessage="1" promptTitle="Insert Date" prompt="Please insert the date the area is available for rehabilitation" sqref="D7:K7" xr:uid="{DC2FA300-22A8-4988-8D0B-ABC5B7438E39}"/>
    <dataValidation allowBlank="1" showInputMessage="1" showErrorMessage="1" promptTitle="Insert Date" prompt="Please insert the data the milestone is to be completed by" sqref="B9:K9 B7:C7" xr:uid="{9DC57FE6-E2C9-49B0-A51D-7ED9E473B581}"/>
    <dataValidation allowBlank="1" showInputMessage="1" showErrorMessage="1" promptTitle="Insert Area (ha)" prompt="Please insert the cumulative area available in hectares (ha)" sqref="B8:K8" xr:uid="{2DC1C6BD-C140-4B49-AF20-C5C3718E0C73}"/>
    <dataValidation allowBlank="1" showInputMessage="1" showErrorMessage="1" promptTitle="Insert Area (ha)" prompt="Please insert the cumulative area achieved in hectares (ha) as required" sqref="B11:K18" xr:uid="{4E6DFC1D-7EC3-42EA-B044-F4895FD9A1C4}"/>
    <dataValidation allowBlank="1" showInputMessage="1" showErrorMessage="1" prompt="Please input the correct Rehabilitation Area number (RA#)" sqref="E2:K2" xr:uid="{C3A83A94-D090-44CA-8441-EC73EAD2A648}"/>
  </dataValidations>
  <pageMargins left="0.7" right="0.7" top="0.75" bottom="0.75" header="0.3" footer="0.3"/>
  <pageSetup paperSize="9" scale="95" orientation="landscape"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0316E-15D9-46C3-85BE-9E4E0C17F302}">
  <sheetPr>
    <pageSetUpPr fitToPage="1"/>
  </sheetPr>
  <dimension ref="A1:K24"/>
  <sheetViews>
    <sheetView topLeftCell="A5" workbookViewId="0">
      <selection activeCell="E5" sqref="E5:K5"/>
    </sheetView>
  </sheetViews>
  <sheetFormatPr defaultColWidth="12.140625" defaultRowHeight="15" x14ac:dyDescent="0.25"/>
  <cols>
    <col min="1" max="1" width="15.7109375" style="2" customWidth="1"/>
  </cols>
  <sheetData>
    <row r="1" spans="1:11" ht="23.25" customHeight="1" thickBot="1" x14ac:dyDescent="0.3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95" customHeight="1" thickBot="1" x14ac:dyDescent="0.3">
      <c r="A2" s="38" t="s">
        <v>0</v>
      </c>
      <c r="B2" s="38"/>
      <c r="C2" s="38"/>
      <c r="D2" s="38"/>
      <c r="E2" s="39" t="s">
        <v>70</v>
      </c>
      <c r="F2" s="39"/>
      <c r="G2" s="39"/>
      <c r="H2" s="39"/>
      <c r="I2" s="39"/>
      <c r="J2" s="39"/>
      <c r="K2" s="39"/>
    </row>
    <row r="3" spans="1:11" ht="27.6" customHeight="1" thickBot="1" x14ac:dyDescent="0.3">
      <c r="A3" s="38" t="s">
        <v>1</v>
      </c>
      <c r="B3" s="38"/>
      <c r="C3" s="38"/>
      <c r="D3" s="38"/>
      <c r="E3" s="43" t="s">
        <v>81</v>
      </c>
      <c r="F3" s="44"/>
      <c r="G3" s="44"/>
      <c r="H3" s="44"/>
      <c r="I3" s="44"/>
      <c r="J3" s="44"/>
      <c r="K3" s="45"/>
    </row>
    <row r="4" spans="1:11" ht="15.95" customHeight="1" thickBot="1" x14ac:dyDescent="0.3">
      <c r="A4" s="38" t="s">
        <v>29</v>
      </c>
      <c r="B4" s="38"/>
      <c r="C4" s="38"/>
      <c r="D4" s="38"/>
      <c r="E4" s="39">
        <v>14.138</v>
      </c>
      <c r="F4" s="39"/>
      <c r="G4" s="39"/>
      <c r="H4" s="39"/>
      <c r="I4" s="39"/>
      <c r="J4" s="39"/>
      <c r="K4" s="39"/>
    </row>
    <row r="5" spans="1:11" ht="32.1" customHeight="1" thickBot="1" x14ac:dyDescent="0.3">
      <c r="A5" s="46" t="s">
        <v>61</v>
      </c>
      <c r="B5" s="46"/>
      <c r="C5" s="46"/>
      <c r="D5" s="46"/>
      <c r="E5" s="50">
        <f>B7</f>
        <v>63168</v>
      </c>
      <c r="F5" s="39"/>
      <c r="G5" s="39"/>
      <c r="H5" s="39"/>
      <c r="I5" s="39"/>
      <c r="J5" s="39"/>
      <c r="K5" s="39"/>
    </row>
    <row r="6" spans="1:11" ht="15.95" customHeight="1" thickBot="1" x14ac:dyDescent="0.3">
      <c r="A6" s="38" t="s">
        <v>31</v>
      </c>
      <c r="B6" s="38"/>
      <c r="C6" s="38"/>
      <c r="D6" s="38"/>
      <c r="E6" s="39" t="s">
        <v>55</v>
      </c>
      <c r="F6" s="39"/>
      <c r="G6" s="39"/>
      <c r="H6" s="39"/>
      <c r="I6" s="39"/>
      <c r="J6" s="39"/>
      <c r="K6" s="39"/>
    </row>
    <row r="7" spans="1:11" ht="30.95" customHeight="1" thickBot="1" x14ac:dyDescent="0.3">
      <c r="A7" s="3" t="s">
        <v>2</v>
      </c>
      <c r="B7" s="26">
        <v>63168</v>
      </c>
      <c r="C7" s="26">
        <v>63533</v>
      </c>
      <c r="D7" s="26"/>
      <c r="E7" s="14"/>
      <c r="F7" s="14"/>
      <c r="G7" s="14"/>
      <c r="H7" s="14"/>
      <c r="I7" s="14"/>
      <c r="J7" s="14"/>
      <c r="K7" s="14"/>
    </row>
    <row r="8" spans="1:11" ht="30.95" customHeight="1" thickBot="1" x14ac:dyDescent="0.3">
      <c r="A8" s="3" t="s">
        <v>14</v>
      </c>
      <c r="B8" s="15">
        <f>E4</f>
        <v>14.138</v>
      </c>
      <c r="C8" s="15">
        <f>E4</f>
        <v>14.138</v>
      </c>
      <c r="D8" s="15">
        <f>E4</f>
        <v>14.138</v>
      </c>
      <c r="E8" s="15"/>
      <c r="F8" s="15"/>
      <c r="G8" s="15"/>
      <c r="H8" s="15"/>
      <c r="I8" s="15"/>
      <c r="J8" s="15"/>
      <c r="K8" s="16"/>
    </row>
    <row r="9" spans="1:11" ht="30.95" customHeight="1" thickBot="1" x14ac:dyDescent="0.3">
      <c r="A9" s="4" t="s">
        <v>3</v>
      </c>
      <c r="B9" s="26">
        <v>63533</v>
      </c>
      <c r="C9" s="26">
        <f>C7+(365*5)+1</f>
        <v>65359</v>
      </c>
      <c r="D9" s="26">
        <v>65724</v>
      </c>
      <c r="E9" s="17"/>
      <c r="F9" s="17"/>
      <c r="G9" s="17"/>
      <c r="H9" s="17"/>
      <c r="I9" s="17"/>
      <c r="J9" s="17"/>
      <c r="K9" s="17"/>
    </row>
    <row r="10" spans="1:11" s="12" customFormat="1" ht="30.75" thickBot="1" x14ac:dyDescent="0.3">
      <c r="A10" s="1" t="s">
        <v>4</v>
      </c>
      <c r="B10" s="47" t="s">
        <v>5</v>
      </c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5.75" thickBot="1" x14ac:dyDescent="0.3">
      <c r="A11" s="5" t="s">
        <v>9</v>
      </c>
      <c r="B11" s="18">
        <f>B8</f>
        <v>14.138</v>
      </c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15.75" thickBot="1" x14ac:dyDescent="0.3">
      <c r="A12" s="5" t="s">
        <v>10</v>
      </c>
      <c r="B12" s="18">
        <f>B8</f>
        <v>14.138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thickBot="1" x14ac:dyDescent="0.3">
      <c r="A13" s="5" t="s">
        <v>11</v>
      </c>
      <c r="B13" s="18">
        <f>B8</f>
        <v>14.138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.75" thickBot="1" x14ac:dyDescent="0.3">
      <c r="A14" s="5" t="s">
        <v>13</v>
      </c>
      <c r="B14" s="18"/>
      <c r="C14" s="18">
        <f>C8</f>
        <v>14.138</v>
      </c>
      <c r="D14" s="18"/>
      <c r="E14" s="18"/>
      <c r="F14" s="18"/>
      <c r="G14" s="18"/>
      <c r="H14" s="18"/>
      <c r="I14" s="18"/>
      <c r="J14" s="18"/>
      <c r="K14" s="19"/>
    </row>
    <row r="15" spans="1:11" ht="15.75" thickBot="1" x14ac:dyDescent="0.3">
      <c r="A15" s="5" t="s">
        <v>15</v>
      </c>
      <c r="B15" s="18"/>
      <c r="C15" s="18">
        <f>C8</f>
        <v>14.138</v>
      </c>
      <c r="D15" s="18"/>
      <c r="E15" s="18"/>
      <c r="F15" s="18"/>
      <c r="G15" s="18"/>
      <c r="H15" s="18"/>
      <c r="I15" s="18"/>
      <c r="J15" s="18"/>
      <c r="K15" s="19"/>
    </row>
    <row r="16" spans="1:11" ht="15.75" thickBot="1" x14ac:dyDescent="0.3">
      <c r="A16" s="5" t="s">
        <v>18</v>
      </c>
      <c r="B16" s="18"/>
      <c r="C16" s="18">
        <f>C8</f>
        <v>14.138</v>
      </c>
      <c r="D16" s="18"/>
      <c r="E16" s="18"/>
      <c r="F16" s="18"/>
      <c r="G16" s="18"/>
      <c r="H16" s="18"/>
      <c r="I16" s="18"/>
      <c r="J16" s="18"/>
      <c r="K16" s="19"/>
    </row>
    <row r="17" spans="1:11" ht="15.75" thickBot="1" x14ac:dyDescent="0.3">
      <c r="A17" s="5" t="s">
        <v>32</v>
      </c>
      <c r="B17" s="18"/>
      <c r="C17" s="18"/>
      <c r="D17" s="18">
        <f>D8</f>
        <v>14.138</v>
      </c>
      <c r="E17" s="18"/>
      <c r="F17" s="18"/>
      <c r="G17" s="18"/>
      <c r="H17" s="18"/>
      <c r="I17" s="18"/>
      <c r="J17" s="18"/>
      <c r="K17" s="19"/>
    </row>
    <row r="18" spans="1:11" x14ac:dyDescent="0.25">
      <c r="A18" s="6"/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x14ac:dyDescent="0.25">
      <c r="A19"/>
    </row>
    <row r="20" spans="1:11" ht="15.75" thickBot="1" x14ac:dyDescent="0.3"/>
    <row r="21" spans="1:11" x14ac:dyDescent="0.25">
      <c r="A21" s="29" t="s">
        <v>25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5">
      <c r="A22" s="32" t="s">
        <v>26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x14ac:dyDescent="0.25">
      <c r="A23" s="32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15.75" thickBot="1" x14ac:dyDescent="0.3">
      <c r="A24" s="35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</sheetData>
  <mergeCells count="16">
    <mergeCell ref="A4:D4"/>
    <mergeCell ref="E4:K4"/>
    <mergeCell ref="A1:K1"/>
    <mergeCell ref="A2:D2"/>
    <mergeCell ref="E2:K2"/>
    <mergeCell ref="A3:D3"/>
    <mergeCell ref="E3:K3"/>
    <mergeCell ref="A22:K22"/>
    <mergeCell ref="A23:K23"/>
    <mergeCell ref="A24:K24"/>
    <mergeCell ref="A5:D5"/>
    <mergeCell ref="E5:K5"/>
    <mergeCell ref="A6:D6"/>
    <mergeCell ref="E6:K6"/>
    <mergeCell ref="B10:K10"/>
    <mergeCell ref="A21:K21"/>
  </mergeCells>
  <conditionalFormatting sqref="E7:K7">
    <cfRule type="containsText" dxfId="235" priority="15" operator="containsText" text="10/12/xxxx">
      <formula>NOT(ISERROR(SEARCH("10/12/xxxx",E7)))</formula>
    </cfRule>
  </conditionalFormatting>
  <conditionalFormatting sqref="E9:K9">
    <cfRule type="containsText" dxfId="234" priority="14" operator="containsText" text="xx/xx/xxxx">
      <formula>NOT(ISERROR(SEARCH("xx/xx/xxxx",E9)))</formula>
    </cfRule>
  </conditionalFormatting>
  <conditionalFormatting sqref="D7">
    <cfRule type="containsText" dxfId="233" priority="8" operator="containsText" text="xx/xx/xxxx">
      <formula>NOT(ISERROR(SEARCH("xx/xx/xxxx",D7)))</formula>
    </cfRule>
  </conditionalFormatting>
  <conditionalFormatting sqref="B7">
    <cfRule type="containsText" dxfId="232" priority="5" operator="containsText" text="xx/xx/xxxx">
      <formula>NOT(ISERROR(SEARCH("xx/xx/xxxx",B7)))</formula>
    </cfRule>
  </conditionalFormatting>
  <conditionalFormatting sqref="C7">
    <cfRule type="containsText" dxfId="231" priority="4" operator="containsText" text="xx/xx/xxxx">
      <formula>NOT(ISERROR(SEARCH("xx/xx/xxxx",C7)))</formula>
    </cfRule>
  </conditionalFormatting>
  <conditionalFormatting sqref="B9">
    <cfRule type="containsText" dxfId="230" priority="3" operator="containsText" text="xx/xx/xxxx">
      <formula>NOT(ISERROR(SEARCH("xx/xx/xxxx",B9)))</formula>
    </cfRule>
  </conditionalFormatting>
  <conditionalFormatting sqref="C9">
    <cfRule type="containsText" dxfId="229" priority="2" operator="containsText" text="xx/xx/xxxx">
      <formula>NOT(ISERROR(SEARCH("xx/xx/xxxx",C9)))</formula>
    </cfRule>
  </conditionalFormatting>
  <conditionalFormatting sqref="D9">
    <cfRule type="containsText" dxfId="228" priority="1" operator="containsText" text="xx/xx/xxxx">
      <formula>NOT(ISERROR(SEARCH("xx/xx/xxxx",D9)))</formula>
    </cfRule>
  </conditionalFormatting>
  <dataValidations count="6">
    <dataValidation allowBlank="1" showInputMessage="1" showErrorMessage="1" promptTitle="Rehabilitation Milestone" prompt="Insert the Rehabilitation Milestone number here (RM#)" sqref="A11:A18" xr:uid="{B946EA6A-3A31-4206-B794-43C7D128C23D}"/>
    <dataValidation allowBlank="1" showInputMessage="1" showErrorMessage="1" promptTitle="Insert Date" prompt="Please insert the date the area is available for rehabilitation" sqref="D7:K7" xr:uid="{92EC6F3B-B43E-4141-A49A-310DD02ED544}"/>
    <dataValidation allowBlank="1" showInputMessage="1" showErrorMessage="1" promptTitle="Insert Date" prompt="Please insert the data the milestone is to be completed by" sqref="B7:C7 B9:K9" xr:uid="{F51C26DF-8435-4B6B-8493-BB1F171F8BB8}"/>
    <dataValidation allowBlank="1" showInputMessage="1" showErrorMessage="1" promptTitle="Insert Area (ha)" prompt="Please insert the cumulative area available in hectares (ha)" sqref="B8:K8" xr:uid="{30559B04-83AC-421A-AC00-D7A9EC66E5A4}"/>
    <dataValidation allowBlank="1" showInputMessage="1" showErrorMessage="1" promptTitle="Insert Area (ha)" prompt="Please insert the cumulative area achieved in hectares (ha) as required" sqref="B11:K18" xr:uid="{A79CED97-8212-4E7E-8ED7-F2D4968B9215}"/>
    <dataValidation allowBlank="1" showInputMessage="1" showErrorMessage="1" prompt="Please input the correct Rehabilitation Area number (RA#)" sqref="E2:K2" xr:uid="{0A52D5C3-B5D0-4625-8C9D-89A7F159EEB6}"/>
  </dataValidations>
  <pageMargins left="0.7" right="0.7" top="0.75" bottom="0.75" header="0.3" footer="0.3"/>
  <pageSetup paperSize="9" scale="95" orientation="landscape"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56237-E749-497A-850D-4050A5D2B431}">
  <sheetPr>
    <pageSetUpPr fitToPage="1"/>
  </sheetPr>
  <dimension ref="A1:K24"/>
  <sheetViews>
    <sheetView topLeftCell="A5" workbookViewId="0">
      <selection activeCell="E3" sqref="E3:K3"/>
    </sheetView>
  </sheetViews>
  <sheetFormatPr defaultColWidth="12.140625" defaultRowHeight="15" x14ac:dyDescent="0.25"/>
  <cols>
    <col min="1" max="1" width="15.7109375" style="2" customWidth="1"/>
  </cols>
  <sheetData>
    <row r="1" spans="1:11" ht="23.25" customHeight="1" thickBot="1" x14ac:dyDescent="0.35">
      <c r="A1" s="40" t="s">
        <v>30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.95" customHeight="1" thickBot="1" x14ac:dyDescent="0.3">
      <c r="A2" s="38" t="s">
        <v>0</v>
      </c>
      <c r="B2" s="38"/>
      <c r="C2" s="38"/>
      <c r="D2" s="38"/>
      <c r="E2" s="39" t="s">
        <v>71</v>
      </c>
      <c r="F2" s="39"/>
      <c r="G2" s="39"/>
      <c r="H2" s="39"/>
      <c r="I2" s="39"/>
      <c r="J2" s="39"/>
      <c r="K2" s="39"/>
    </row>
    <row r="3" spans="1:11" ht="27.6" customHeight="1" thickBot="1" x14ac:dyDescent="0.3">
      <c r="A3" s="38" t="s">
        <v>1</v>
      </c>
      <c r="B3" s="38"/>
      <c r="C3" s="38"/>
      <c r="D3" s="38"/>
      <c r="E3" s="43" t="s">
        <v>82</v>
      </c>
      <c r="F3" s="44"/>
      <c r="G3" s="44"/>
      <c r="H3" s="44"/>
      <c r="I3" s="44"/>
      <c r="J3" s="44"/>
      <c r="K3" s="45"/>
    </row>
    <row r="4" spans="1:11" ht="15.95" customHeight="1" thickBot="1" x14ac:dyDescent="0.3">
      <c r="A4" s="38" t="s">
        <v>29</v>
      </c>
      <c r="B4" s="38"/>
      <c r="C4" s="38"/>
      <c r="D4" s="38"/>
      <c r="E4" s="39">
        <v>0.72199999999999998</v>
      </c>
      <c r="F4" s="39"/>
      <c r="G4" s="39"/>
      <c r="H4" s="39"/>
      <c r="I4" s="39"/>
      <c r="J4" s="39"/>
      <c r="K4" s="39"/>
    </row>
    <row r="5" spans="1:11" ht="32.1" customHeight="1" thickBot="1" x14ac:dyDescent="0.3">
      <c r="A5" s="46" t="s">
        <v>61</v>
      </c>
      <c r="B5" s="46"/>
      <c r="C5" s="46"/>
      <c r="D5" s="46"/>
      <c r="E5" s="50">
        <f>B7</f>
        <v>63168</v>
      </c>
      <c r="F5" s="39"/>
      <c r="G5" s="39"/>
      <c r="H5" s="39"/>
      <c r="I5" s="39"/>
      <c r="J5" s="39"/>
      <c r="K5" s="39"/>
    </row>
    <row r="6" spans="1:11" ht="15.95" customHeight="1" thickBot="1" x14ac:dyDescent="0.3">
      <c r="A6" s="38" t="s">
        <v>31</v>
      </c>
      <c r="B6" s="38"/>
      <c r="C6" s="38"/>
      <c r="D6" s="38"/>
      <c r="E6" s="39" t="s">
        <v>62</v>
      </c>
      <c r="F6" s="39"/>
      <c r="G6" s="39"/>
      <c r="H6" s="39"/>
      <c r="I6" s="39"/>
      <c r="J6" s="39"/>
      <c r="K6" s="39"/>
    </row>
    <row r="7" spans="1:11" ht="30.95" customHeight="1" thickBot="1" x14ac:dyDescent="0.3">
      <c r="A7" s="3" t="s">
        <v>2</v>
      </c>
      <c r="B7" s="26">
        <v>63168</v>
      </c>
      <c r="C7" s="26">
        <v>63533</v>
      </c>
      <c r="D7" s="26"/>
      <c r="E7" s="14"/>
      <c r="F7" s="14"/>
      <c r="G7" s="14"/>
      <c r="H7" s="14"/>
      <c r="I7" s="14"/>
      <c r="J7" s="14"/>
      <c r="K7" s="14"/>
    </row>
    <row r="8" spans="1:11" ht="30.95" customHeight="1" thickBot="1" x14ac:dyDescent="0.3">
      <c r="A8" s="3" t="s">
        <v>14</v>
      </c>
      <c r="B8" s="15">
        <f>E4</f>
        <v>0.72199999999999998</v>
      </c>
      <c r="C8" s="15">
        <f>E4</f>
        <v>0.72199999999999998</v>
      </c>
      <c r="D8" s="15">
        <f>E4</f>
        <v>0.72199999999999998</v>
      </c>
      <c r="E8" s="15"/>
      <c r="F8" s="15"/>
      <c r="G8" s="15"/>
      <c r="H8" s="15"/>
      <c r="I8" s="15"/>
      <c r="J8" s="15"/>
      <c r="K8" s="16"/>
    </row>
    <row r="9" spans="1:11" ht="30.95" customHeight="1" thickBot="1" x14ac:dyDescent="0.3">
      <c r="A9" s="4" t="s">
        <v>3</v>
      </c>
      <c r="B9" s="26">
        <v>63533</v>
      </c>
      <c r="C9" s="26">
        <f>C7+(365*5)+1</f>
        <v>65359</v>
      </c>
      <c r="D9" s="26">
        <v>65724</v>
      </c>
      <c r="E9" s="17"/>
      <c r="F9" s="17"/>
      <c r="G9" s="17"/>
      <c r="H9" s="17"/>
      <c r="I9" s="17"/>
      <c r="J9" s="17"/>
      <c r="K9" s="17"/>
    </row>
    <row r="10" spans="1:11" s="12" customFormat="1" ht="30.75" thickBot="1" x14ac:dyDescent="0.3">
      <c r="A10" s="1" t="s">
        <v>4</v>
      </c>
      <c r="B10" s="47" t="s">
        <v>5</v>
      </c>
      <c r="C10" s="48"/>
      <c r="D10" s="48"/>
      <c r="E10" s="48"/>
      <c r="F10" s="48"/>
      <c r="G10" s="48"/>
      <c r="H10" s="48"/>
      <c r="I10" s="48"/>
      <c r="J10" s="48"/>
      <c r="K10" s="49"/>
    </row>
    <row r="11" spans="1:11" ht="15.75" thickBot="1" x14ac:dyDescent="0.3">
      <c r="A11" s="5" t="s">
        <v>9</v>
      </c>
      <c r="B11" s="18">
        <f>B8</f>
        <v>0.72199999999999998</v>
      </c>
      <c r="C11" s="18"/>
      <c r="D11" s="18"/>
      <c r="E11" s="18"/>
      <c r="F11" s="18"/>
      <c r="G11" s="18"/>
      <c r="H11" s="18"/>
      <c r="I11" s="18"/>
      <c r="J11" s="18"/>
      <c r="K11" s="19"/>
    </row>
    <row r="12" spans="1:11" ht="15.75" thickBot="1" x14ac:dyDescent="0.3">
      <c r="A12" s="5" t="s">
        <v>10</v>
      </c>
      <c r="B12" s="18">
        <f>B8</f>
        <v>0.72199999999999998</v>
      </c>
      <c r="C12" s="18"/>
      <c r="D12" s="18"/>
      <c r="E12" s="18"/>
      <c r="F12" s="18"/>
      <c r="G12" s="18"/>
      <c r="H12" s="18"/>
      <c r="I12" s="18"/>
      <c r="J12" s="18"/>
      <c r="K12" s="19"/>
    </row>
    <row r="13" spans="1:11" ht="15.75" thickBot="1" x14ac:dyDescent="0.3">
      <c r="A13" s="5" t="s">
        <v>11</v>
      </c>
      <c r="B13" s="18">
        <f>B8</f>
        <v>0.72199999999999998</v>
      </c>
      <c r="C13" s="18"/>
      <c r="D13" s="18"/>
      <c r="E13" s="18"/>
      <c r="F13" s="18"/>
      <c r="G13" s="18"/>
      <c r="H13" s="18"/>
      <c r="I13" s="18"/>
      <c r="J13" s="18"/>
      <c r="K13" s="19"/>
    </row>
    <row r="14" spans="1:11" ht="15.75" thickBot="1" x14ac:dyDescent="0.3">
      <c r="A14" s="5" t="s">
        <v>13</v>
      </c>
      <c r="B14" s="18"/>
      <c r="C14" s="18">
        <f>C8</f>
        <v>0.72199999999999998</v>
      </c>
      <c r="D14" s="18"/>
      <c r="E14" s="18"/>
      <c r="F14" s="18"/>
      <c r="G14" s="18"/>
      <c r="H14" s="18"/>
      <c r="I14" s="18"/>
      <c r="J14" s="18"/>
      <c r="K14" s="19"/>
    </row>
    <row r="15" spans="1:11" ht="15.75" thickBot="1" x14ac:dyDescent="0.3">
      <c r="A15" s="5" t="s">
        <v>15</v>
      </c>
      <c r="B15" s="18"/>
      <c r="C15" s="18">
        <f>C8</f>
        <v>0.72199999999999998</v>
      </c>
      <c r="D15" s="18"/>
      <c r="E15" s="18"/>
      <c r="F15" s="18"/>
      <c r="G15" s="18"/>
      <c r="H15" s="18"/>
      <c r="I15" s="18"/>
      <c r="J15" s="18"/>
      <c r="K15" s="19"/>
    </row>
    <row r="16" spans="1:11" ht="15.75" thickBot="1" x14ac:dyDescent="0.3">
      <c r="A16" s="5" t="s">
        <v>18</v>
      </c>
      <c r="B16" s="18"/>
      <c r="C16" s="18">
        <f>C8</f>
        <v>0.72199999999999998</v>
      </c>
      <c r="D16" s="18"/>
      <c r="E16" s="18"/>
      <c r="F16" s="18"/>
      <c r="G16" s="18"/>
      <c r="H16" s="18"/>
      <c r="I16" s="18"/>
      <c r="J16" s="18"/>
      <c r="K16" s="19"/>
    </row>
    <row r="17" spans="1:11" ht="15.75" thickBot="1" x14ac:dyDescent="0.3">
      <c r="A17" s="5" t="s">
        <v>32</v>
      </c>
      <c r="B17" s="18"/>
      <c r="C17" s="18"/>
      <c r="D17" s="18">
        <f>D8</f>
        <v>0.72199999999999998</v>
      </c>
      <c r="E17" s="18"/>
      <c r="F17" s="18"/>
      <c r="G17" s="18"/>
      <c r="H17" s="18"/>
      <c r="I17" s="18"/>
      <c r="J17" s="18"/>
      <c r="K17" s="19"/>
    </row>
    <row r="18" spans="1:11" x14ac:dyDescent="0.25">
      <c r="A18" s="6"/>
      <c r="B18" s="20"/>
      <c r="C18" s="20"/>
      <c r="D18" s="20"/>
      <c r="E18" s="20"/>
      <c r="F18" s="20"/>
      <c r="G18" s="20"/>
      <c r="H18" s="20"/>
      <c r="I18" s="20"/>
      <c r="J18" s="20"/>
      <c r="K18" s="21"/>
    </row>
    <row r="19" spans="1:11" x14ac:dyDescent="0.25">
      <c r="A19"/>
    </row>
    <row r="20" spans="1:11" ht="15.75" thickBot="1" x14ac:dyDescent="0.3"/>
    <row r="21" spans="1:11" x14ac:dyDescent="0.25">
      <c r="A21" s="29" t="s">
        <v>25</v>
      </c>
      <c r="B21" s="30"/>
      <c r="C21" s="30"/>
      <c r="D21" s="30"/>
      <c r="E21" s="30"/>
      <c r="F21" s="30"/>
      <c r="G21" s="30"/>
      <c r="H21" s="30"/>
      <c r="I21" s="30"/>
      <c r="J21" s="30"/>
      <c r="K21" s="31"/>
    </row>
    <row r="22" spans="1:11" x14ac:dyDescent="0.25">
      <c r="A22" s="32" t="s">
        <v>26</v>
      </c>
      <c r="B22" s="33"/>
      <c r="C22" s="33"/>
      <c r="D22" s="33"/>
      <c r="E22" s="33"/>
      <c r="F22" s="33"/>
      <c r="G22" s="33"/>
      <c r="H22" s="33"/>
      <c r="I22" s="33"/>
      <c r="J22" s="33"/>
      <c r="K22" s="34"/>
    </row>
    <row r="23" spans="1:11" x14ac:dyDescent="0.25">
      <c r="A23" s="32" t="s">
        <v>27</v>
      </c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15.75" thickBot="1" x14ac:dyDescent="0.3">
      <c r="A24" s="35" t="s">
        <v>28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</sheetData>
  <mergeCells count="16">
    <mergeCell ref="A4:D4"/>
    <mergeCell ref="E4:K4"/>
    <mergeCell ref="A1:K1"/>
    <mergeCell ref="A2:D2"/>
    <mergeCell ref="E2:K2"/>
    <mergeCell ref="A3:D3"/>
    <mergeCell ref="E3:K3"/>
    <mergeCell ref="A22:K22"/>
    <mergeCell ref="A23:K23"/>
    <mergeCell ref="A24:K24"/>
    <mergeCell ref="A5:D5"/>
    <mergeCell ref="E5:K5"/>
    <mergeCell ref="A6:D6"/>
    <mergeCell ref="E6:K6"/>
    <mergeCell ref="B10:K10"/>
    <mergeCell ref="A21:K21"/>
  </mergeCells>
  <conditionalFormatting sqref="E7:K7">
    <cfRule type="containsText" dxfId="175" priority="10" operator="containsText" text="10/12/xxxx">
      <formula>NOT(ISERROR(SEARCH("10/12/xxxx",E7)))</formula>
    </cfRule>
  </conditionalFormatting>
  <conditionalFormatting sqref="E9:K9">
    <cfRule type="containsText" dxfId="174" priority="9" operator="containsText" text="xx/xx/xxxx">
      <formula>NOT(ISERROR(SEARCH("xx/xx/xxxx",E9)))</formula>
    </cfRule>
  </conditionalFormatting>
  <conditionalFormatting sqref="B9">
    <cfRule type="containsText" dxfId="173" priority="5" operator="containsText" text="xx/xx/xxxx">
      <formula>NOT(ISERROR(SEARCH("xx/xx/xxxx",B9)))</formula>
    </cfRule>
  </conditionalFormatting>
  <conditionalFormatting sqref="B7">
    <cfRule type="containsText" dxfId="172" priority="4" operator="containsText" text="xx/xx/xxxx">
      <formula>NOT(ISERROR(SEARCH("xx/xx/xxxx",B7)))</formula>
    </cfRule>
  </conditionalFormatting>
  <conditionalFormatting sqref="C7:D7">
    <cfRule type="containsText" dxfId="171" priority="3" operator="containsText" text="xx/xx/xxxx">
      <formula>NOT(ISERROR(SEARCH("xx/xx/xxxx",C7)))</formula>
    </cfRule>
  </conditionalFormatting>
  <conditionalFormatting sqref="C9">
    <cfRule type="containsText" dxfId="170" priority="2" operator="containsText" text="xx/xx/xxxx">
      <formula>NOT(ISERROR(SEARCH("xx/xx/xxxx",C9)))</formula>
    </cfRule>
  </conditionalFormatting>
  <conditionalFormatting sqref="D9">
    <cfRule type="containsText" dxfId="169" priority="1" operator="containsText" text="xx/xx/xxxx">
      <formula>NOT(ISERROR(SEARCH("xx/xx/xxxx",D9)))</formula>
    </cfRule>
  </conditionalFormatting>
  <dataValidations count="6">
    <dataValidation allowBlank="1" showInputMessage="1" showErrorMessage="1" promptTitle="Rehabilitation Milestone" prompt="Insert the Rehabilitation Milestone number here (RM#)" sqref="A11:A18" xr:uid="{FAA32001-B487-4ABE-943B-D76DF8C6959E}"/>
    <dataValidation allowBlank="1" showInputMessage="1" showErrorMessage="1" promptTitle="Insert Date" prompt="Please insert the date the area is available for rehabilitation" sqref="D7:K7" xr:uid="{C23FE160-44F2-4C3D-8B4B-D22EE96B3801}"/>
    <dataValidation allowBlank="1" showInputMessage="1" showErrorMessage="1" promptTitle="Insert Date" prompt="Please insert the data the milestone is to be completed by" sqref="B9:K9 B7:C7" xr:uid="{846A8A2C-91DF-4782-9A33-2D22A36CE4B0}"/>
    <dataValidation allowBlank="1" showInputMessage="1" showErrorMessage="1" promptTitle="Insert Area (ha)" prompt="Please insert the cumulative area available in hectares (ha)" sqref="B8:K8" xr:uid="{E30459B8-4FD3-4979-85F0-4EACAF6F3468}"/>
    <dataValidation allowBlank="1" showInputMessage="1" showErrorMessage="1" promptTitle="Insert Area (ha)" prompt="Please insert the cumulative area achieved in hectares (ha) as required" sqref="B11:K18" xr:uid="{66AB2484-B8DE-43BE-BE9E-31E2BE5854E3}"/>
    <dataValidation allowBlank="1" showInputMessage="1" showErrorMessage="1" prompt="Please input the correct Rehabilitation Area number (RA#)" sqref="E2:K2" xr:uid="{0DD67096-AA39-4543-A3E0-0F481B76D2D4}"/>
  </dataValidations>
  <pageMargins left="0.7" right="0.7" top="0.75" bottom="0.75" header="0.3" footer="0.3"/>
  <pageSetup paperSize="9" scale="95"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F16F2CC781AD4DAB743FC43035F09B" ma:contentTypeVersion="9" ma:contentTypeDescription="Create a new document." ma:contentTypeScope="" ma:versionID="669ce93638b399828b61825a5a753a0a">
  <xsd:schema xmlns:xsd="http://www.w3.org/2001/XMLSchema" xmlns:xs="http://www.w3.org/2001/XMLSchema" xmlns:p="http://schemas.microsoft.com/office/2006/metadata/properties" xmlns:ns3="4f107823-4f0c-48b4-817d-73bf1f13f04c" xmlns:ns4="2935b54f-d9a6-4972-b057-380e24858712" targetNamespace="http://schemas.microsoft.com/office/2006/metadata/properties" ma:root="true" ma:fieldsID="aac410f2a7f395c17ffd97d15f1cb641" ns3:_="" ns4:_="">
    <xsd:import namespace="4f107823-4f0c-48b4-817d-73bf1f13f04c"/>
    <xsd:import namespace="2935b54f-d9a6-4972-b057-380e248587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107823-4f0c-48b4-817d-73bf1f13f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35b54f-d9a6-4972-b057-380e248587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1A78E5-78C1-43F4-AA77-0C094C81D38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935b54f-d9a6-4972-b057-380e24858712"/>
    <ds:schemaRef ds:uri="http://purl.org/dc/elements/1.1/"/>
    <ds:schemaRef ds:uri="http://schemas.microsoft.com/office/2006/metadata/properties"/>
    <ds:schemaRef ds:uri="4f107823-4f0c-48b4-817d-73bf1f13f04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24D023-B226-4652-9F29-E676502757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A3D7FE-FD98-4474-A9CE-8816F5C0C1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107823-4f0c-48b4-817d-73bf1f13f04c"/>
    <ds:schemaRef ds:uri="2935b54f-d9a6-4972-b057-380e248587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Rehabilitation Area Milestones</vt:lpstr>
      <vt:lpstr>RA1</vt:lpstr>
      <vt:lpstr>RA2</vt:lpstr>
      <vt:lpstr>RA3</vt:lpstr>
      <vt:lpstr>RA4</vt:lpstr>
      <vt:lpstr>RA5</vt:lpstr>
      <vt:lpstr>RA6</vt:lpstr>
      <vt:lpstr>RA7</vt:lpstr>
      <vt:lpstr>RA8</vt:lpstr>
      <vt:lpstr>RA9</vt:lpstr>
      <vt:lpstr>RA10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PRCP schedule template</dc:title>
  <dc:subject>This form can be used for completing a PRCP schedule for the submission of a PRC plan.</dc:subject>
  <dc:creator>State of Queensland for the Department of Environment and Science</dc:creator>
  <cp:keywords>ESR/2019/5103; PRCP schedule; template; PRC plan; EP Act</cp:keywords>
  <cp:lastModifiedBy>ARMSTRONG Sophia</cp:lastModifiedBy>
  <cp:lastPrinted>2022-07-28T22:08:07Z</cp:lastPrinted>
  <dcterms:created xsi:type="dcterms:W3CDTF">2019-10-27T23:30:31Z</dcterms:created>
  <dcterms:modified xsi:type="dcterms:W3CDTF">2022-08-30T01:32:57Z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0x010100B5F16F2CC781AD4DAB743FC43035F09B</vt:lpwstr>
  </property>
</Properties>
</file>